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ASP.local\loctrans$\redirection\loct_g_vap\Downloads\"/>
    </mc:Choice>
  </mc:AlternateContent>
  <xr:revisionPtr revIDLastSave="0" documentId="13_ncr:1_{C238F92D-C5CB-427E-B825-FD16826838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61200000" sheetId="1" r:id="rId1"/>
    <sheet name="61220001" sheetId="2" r:id="rId2"/>
    <sheet name="Total" sheetId="3" r:id="rId3"/>
  </sheets>
  <definedNames>
    <definedName name="Rupture1_Delta">'61200000'!$S$16</definedName>
    <definedName name="Rupture1_Entretien">'61200000'!$K$16</definedName>
    <definedName name="Rupture1_Mensualite">'61200000'!$J$16</definedName>
    <definedName name="Rupture1_Total_compta">'61200000'!$R$16</definedName>
    <definedName name="Rupture1_Total_credit_bail">'61200000'!$Q$16</definedName>
    <definedName name="Rupture1_TVA">'61200000'!$L$16</definedName>
    <definedName name="Rupture10_Delta">'61220001'!$S$17</definedName>
    <definedName name="Rupture10_Entretien">'61220001'!$K$17</definedName>
    <definedName name="Rupture10_Mensualite">'61220001'!$J$17</definedName>
    <definedName name="Rupture10_Total_compta">'61220001'!$R$17</definedName>
    <definedName name="Rupture10_Total_credit_bail">'61220001'!$Q$17</definedName>
    <definedName name="Rupture10_TVA">'61220001'!$L$17</definedName>
    <definedName name="Rupture11_Delta">Total!$S$4</definedName>
    <definedName name="Rupture11_Entretien">Total!$K$4</definedName>
    <definedName name="Rupture11_Mensualite">Total!$J$4</definedName>
    <definedName name="Rupture11_Total_compta">Total!$R$4</definedName>
    <definedName name="Rupture11_Total_credit_bail">Total!$Q$4</definedName>
    <definedName name="Rupture11_TVA">Total!$L$4</definedName>
    <definedName name="Rupture2_Delta">'61200000'!$S$30</definedName>
    <definedName name="Rupture2_Entretien">'61200000'!$K$30</definedName>
    <definedName name="Rupture2_Mensualite">'61200000'!$J$30</definedName>
    <definedName name="Rupture2_Total_compta">'61200000'!$R$30</definedName>
    <definedName name="Rupture2_Total_credit_bail">'61200000'!$Q$30</definedName>
    <definedName name="Rupture2_TVA">'61200000'!$L$30</definedName>
    <definedName name="Rupture3_Delta">'61200000'!$S$44</definedName>
    <definedName name="Rupture3_Entretien">'61200000'!$K$44</definedName>
    <definedName name="Rupture3_Mensualite">'61200000'!$J$44</definedName>
    <definedName name="Rupture3_Total_compta">'61200000'!$R$44</definedName>
    <definedName name="Rupture3_Total_credit_bail">'61200000'!$Q$44</definedName>
    <definedName name="Rupture3_TVA">'61200000'!$L$44</definedName>
    <definedName name="Rupture4_Delta">'61200000'!$S$58</definedName>
    <definedName name="Rupture4_Entretien">'61200000'!$K$58</definedName>
    <definedName name="Rupture4_Mensualite">'61200000'!$J$58</definedName>
    <definedName name="Rupture4_Total_compta">'61200000'!$R$58</definedName>
    <definedName name="Rupture4_Total_credit_bail">'61200000'!$Q$58</definedName>
    <definedName name="Rupture4_TVA">'61200000'!$L$58</definedName>
    <definedName name="Rupture5_Delta">'61200000'!$S$72</definedName>
    <definedName name="Rupture5_Entretien">'61200000'!$K$72</definedName>
    <definedName name="Rupture5_Mensualite">'61200000'!$J$72</definedName>
    <definedName name="Rupture5_Total_compta">'61200000'!$R$72</definedName>
    <definedName name="Rupture5_Total_credit_bail">'61200000'!$Q$72</definedName>
    <definedName name="Rupture5_TVA">'61200000'!$L$72</definedName>
    <definedName name="Rupture6_Delta">'61200000'!$S$86</definedName>
    <definedName name="Rupture6_Entretien">'61200000'!$K$86</definedName>
    <definedName name="Rupture6_Mensualite">'61200000'!$J$86</definedName>
    <definedName name="Rupture6_Total_compta">'61200000'!$R$86</definedName>
    <definedName name="Rupture6_Total_credit_bail">'61200000'!$Q$86</definedName>
    <definedName name="Rupture6_TVA">'61200000'!$L$86</definedName>
    <definedName name="Rupture7_Delta">'61200000'!$S$100</definedName>
    <definedName name="Rupture7_Entretien">'61200000'!$K$100</definedName>
    <definedName name="Rupture7_Mensualite">'61200000'!$J$100</definedName>
    <definedName name="Rupture7_Total_compta">'61200000'!$R$100</definedName>
    <definedName name="Rupture7_Total_credit_bail">'61200000'!$Q$100</definedName>
    <definedName name="Rupture7_TVA">'61200000'!$L$100</definedName>
    <definedName name="Rupture8_Delta">'61200000'!$S$101</definedName>
    <definedName name="Rupture8_Entretien">'61200000'!$K$101</definedName>
    <definedName name="Rupture8_Mensualite">'61200000'!$J$101</definedName>
    <definedName name="Rupture8_Total_compta">'61200000'!$R$101</definedName>
    <definedName name="Rupture8_Total_credit_bail">'61200000'!$Q$101</definedName>
    <definedName name="Rupture8_TVA">'61200000'!$L$101</definedName>
    <definedName name="Rupture9_Delta">'61220001'!$S$16</definedName>
    <definedName name="Rupture9_Entretien">'61220001'!$K$16</definedName>
    <definedName name="Rupture9_Mensualite">'61220001'!$J$16</definedName>
    <definedName name="Rupture9_Total_compta">'61220001'!$R$16</definedName>
    <definedName name="Rupture9_Total_credit_bail">'61220001'!$Q$16</definedName>
    <definedName name="Rupture9_TVA">'61220001'!$L$16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2" l="1"/>
  <c r="J17" i="2"/>
  <c r="S16" i="2"/>
  <c r="S17" i="2" s="1"/>
  <c r="R16" i="2"/>
  <c r="R17" i="2" s="1"/>
  <c r="Q16" i="2"/>
  <c r="Q17" i="2" s="1"/>
  <c r="L16" i="2"/>
  <c r="L17" i="2" s="1"/>
  <c r="K16" i="2"/>
  <c r="J16" i="2"/>
  <c r="S100" i="1"/>
  <c r="R100" i="1"/>
  <c r="Q100" i="1"/>
  <c r="L100" i="1"/>
  <c r="K100" i="1"/>
  <c r="J100" i="1"/>
  <c r="S86" i="1"/>
  <c r="R86" i="1"/>
  <c r="Q86" i="1"/>
  <c r="L86" i="1"/>
  <c r="K86" i="1"/>
  <c r="J86" i="1"/>
  <c r="S72" i="1"/>
  <c r="R72" i="1"/>
  <c r="Q72" i="1"/>
  <c r="L72" i="1"/>
  <c r="K72" i="1"/>
  <c r="J72" i="1"/>
  <c r="S58" i="1"/>
  <c r="R58" i="1"/>
  <c r="Q58" i="1"/>
  <c r="L58" i="1"/>
  <c r="K58" i="1"/>
  <c r="J58" i="1"/>
  <c r="S44" i="1"/>
  <c r="R44" i="1"/>
  <c r="Q44" i="1"/>
  <c r="L44" i="1"/>
  <c r="K44" i="1"/>
  <c r="J44" i="1"/>
  <c r="S30" i="1"/>
  <c r="R30" i="1"/>
  <c r="Q30" i="1"/>
  <c r="L30" i="1"/>
  <c r="K30" i="1"/>
  <c r="K101" i="1" s="1"/>
  <c r="K4" i="3" s="1"/>
  <c r="J30" i="1"/>
  <c r="J101" i="1" s="1"/>
  <c r="J4" i="3" s="1"/>
  <c r="S16" i="1"/>
  <c r="S101" i="1" s="1"/>
  <c r="S4" i="3" s="1"/>
  <c r="R16" i="1"/>
  <c r="R101" i="1" s="1"/>
  <c r="R4" i="3" s="1"/>
  <c r="Q16" i="1"/>
  <c r="Q101" i="1" s="1"/>
  <c r="Q4" i="3" s="1"/>
  <c r="L16" i="1"/>
  <c r="L101" i="1" s="1"/>
  <c r="L4" i="3" s="1"/>
  <c r="K16" i="1"/>
  <c r="J16" i="1"/>
</calcChain>
</file>

<file path=xl/sharedStrings.xml><?xml version="1.0" encoding="utf-8"?>
<sst xmlns="http://schemas.openxmlformats.org/spreadsheetml/2006/main" count="352" uniqueCount="38">
  <si>
    <t>Détail des crédts baux pour la période du 01/01/23 au 31/12/23</t>
  </si>
  <si>
    <t>Numéro</t>
  </si>
  <si>
    <t>N° compte crédit bail</t>
  </si>
  <si>
    <t>Intitulé</t>
  </si>
  <si>
    <t>N° période</t>
  </si>
  <si>
    <t>Début période</t>
  </si>
  <si>
    <t>Fin période</t>
  </si>
  <si>
    <t>Durée</t>
  </si>
  <si>
    <t>Montant financé</t>
  </si>
  <si>
    <t>Restant du début de période</t>
  </si>
  <si>
    <t>Mensualité</t>
  </si>
  <si>
    <t>Entretien</t>
  </si>
  <si>
    <t>TVA</t>
  </si>
  <si>
    <t>Assurances</t>
  </si>
  <si>
    <t>Restant du fin de période</t>
  </si>
  <si>
    <t>Comptabilisé</t>
  </si>
  <si>
    <t>N° écriture</t>
  </si>
  <si>
    <t>Total crédit bail</t>
  </si>
  <si>
    <t>Total compta</t>
  </si>
  <si>
    <t>Delta</t>
  </si>
  <si>
    <t>2/0000002</t>
  </si>
  <si>
    <t>CB T163 - EY-200-BJ</t>
  </si>
  <si>
    <t>X</t>
  </si>
  <si>
    <t>2/0000004</t>
  </si>
  <si>
    <t>CB T165 - EY-391-BJ</t>
  </si>
  <si>
    <t>2/0000005</t>
  </si>
  <si>
    <t>CB S197 - FB-927-KA A VOIR PHILIPPE</t>
  </si>
  <si>
    <t>2/0000006</t>
  </si>
  <si>
    <t>CB S196 - FB-742-KA A VOIR PHILIPPE IDEM</t>
  </si>
  <si>
    <t>2/0000007</t>
  </si>
  <si>
    <t>CB T170 - FC-461-WE A VOIR PHILIPPE IDEM</t>
  </si>
  <si>
    <t>2/0000008</t>
  </si>
  <si>
    <t>CB T172 - FC-604-WE A VOIR PHILIPPE</t>
  </si>
  <si>
    <t>2/0000009</t>
  </si>
  <si>
    <t>CB T171 - FC-233-WE A VOIR PHILIPPE</t>
  </si>
  <si>
    <t>2/0000010</t>
  </si>
  <si>
    <t>CB PORTIQUE ID WASH A VOIR PHILIPPE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</si>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</sst>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3" x14ac:knownFonts="1">
    <font>
      <sz val="11"/>
      <color rgb="FF000000"/>
      <name val="Calibri"/>
    </font>
    <font>
      <b/>
      <sz val="12"/>
      <color rgb="FF000000"/>
      <name val="Calibri"/>
      <family val="2"/>
    </font>
    <font>
      <b/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80"/>
        <bgColor rgb="FFFFFF80"/>
      </patternFill>
    </fill>
    <fill>
      <patternFill patternType="solid">
        <fgColor rgb="FFFFFD9F"/>
        <bgColor rgb="FFFFFD9F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0" fillId="0" borderId="0" xfId="0" applyNumberFormat="1"/>
    <xf numFmtId="14" fontId="0" fillId="0" borderId="0" xfId="0" applyNumberFormat="1"/>
    <xf numFmtId="4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7" xfId="0" applyNumberFormat="1" applyBorder="1"/>
    <xf numFmtId="0" fontId="0" fillId="0" borderId="7" xfId="0" applyBorder="1"/>
    <xf numFmtId="14" fontId="0" fillId="0" borderId="7" xfId="0" applyNumberFormat="1" applyBorder="1"/>
    <xf numFmtId="4" fontId="0" fillId="0" borderId="7" xfId="0" applyNumberFormat="1" applyBorder="1"/>
    <xf numFmtId="164" fontId="0" fillId="0" borderId="8" xfId="0" applyNumberFormat="1" applyBorder="1"/>
    <xf numFmtId="0" fontId="0" fillId="0" borderId="8" xfId="0" applyBorder="1"/>
    <xf numFmtId="14" fontId="0" fillId="0" borderId="8" xfId="0" applyNumberFormat="1" applyBorder="1"/>
    <xf numFmtId="4" fontId="0" fillId="0" borderId="8" xfId="0" applyNumberFormat="1" applyBorder="1"/>
    <xf numFmtId="4" fontId="0" fillId="0" borderId="9" xfId="0" applyNumberFormat="1" applyBorder="1"/>
    <xf numFmtId="4" fontId="0" fillId="0" borderId="10" xfId="0" applyNumberFormat="1" applyBorder="1"/>
    <xf numFmtId="4" fontId="0" fillId="0" borderId="11" xfId="0" applyNumberFormat="1" applyBorder="1"/>
    <xf numFmtId="0" fontId="0" fillId="3" borderId="1" xfId="0" applyFill="1" applyBorder="1"/>
    <xf numFmtId="0" fontId="0" fillId="3" borderId="2" xfId="0" applyFill="1" applyBorder="1"/>
    <xf numFmtId="4" fontId="0" fillId="3" borderId="2" xfId="0" applyNumberFormat="1" applyFill="1" applyBorder="1"/>
    <xf numFmtId="4" fontId="0" fillId="3" borderId="3" xfId="0" applyNumberFormat="1" applyFill="1" applyBorder="1"/>
    <xf numFmtId="0" fontId="0" fillId="2" borderId="1" xfId="0" applyFill="1" applyBorder="1"/>
    <xf numFmtId="0" fontId="0" fillId="2" borderId="2" xfId="0" applyFill="1" applyBorder="1"/>
    <xf numFmtId="4" fontId="0" fillId="2" borderId="2" xfId="0" applyNumberFormat="1" applyFill="1" applyBorder="1"/>
    <xf numFmtId="4" fontId="0" fillId="2" borderId="3" xfId="0" applyNumberFormat="1" applyFill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2" fillId="4" borderId="5" xfId="0" applyFont="1" applyFill="1" applyBorder="1"/>
    <xf numFmtId="164" fontId="2" fillId="4" borderId="0" xfId="0" applyNumberFormat="1" applyFont="1" applyFill="1"/>
    <xf numFmtId="0" fontId="2" fillId="4" borderId="0" xfId="0" applyFont="1" applyFill="1"/>
    <xf numFmtId="14" fontId="2" fillId="4" borderId="0" xfId="0" applyNumberFormat="1" applyFont="1" applyFill="1"/>
    <xf numFmtId="4" fontId="2" fillId="4" borderId="0" xfId="0" applyNumberFormat="1" applyFont="1" applyFill="1"/>
    <xf numFmtId="4" fontId="2" fillId="4" borderId="10" xfId="0" applyNumberFormat="1" applyFont="1" applyFill="1" applyBorder="1"/>
    <xf numFmtId="0" fontId="2" fillId="4" borderId="6" xfId="0" applyFont="1" applyFill="1" applyBorder="1"/>
    <xf numFmtId="164" fontId="2" fillId="4" borderId="8" xfId="0" applyNumberFormat="1" applyFont="1" applyFill="1" applyBorder="1"/>
    <xf numFmtId="0" fontId="2" fillId="4" borderId="8" xfId="0" applyFont="1" applyFill="1" applyBorder="1"/>
    <xf numFmtId="14" fontId="2" fillId="4" borderId="8" xfId="0" applyNumberFormat="1" applyFont="1" applyFill="1" applyBorder="1"/>
    <xf numFmtId="4" fontId="2" fillId="4" borderId="8" xfId="0" applyNumberFormat="1" applyFont="1" applyFill="1" applyBorder="1"/>
    <xf numFmtId="4" fontId="2" fillId="4" borderId="11" xfId="0" applyNumberFormat="1" applyFont="1" applyFill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1"/>
  <sheetViews>
    <sheetView tabSelected="1" workbookViewId="0">
      <selection activeCell="A12" sqref="A12:XFD12"/>
    </sheetView>
  </sheetViews>
  <sheetFormatPr baseColWidth="10" defaultColWidth="9.140625" defaultRowHeight="15" x14ac:dyDescent="0.25"/>
  <cols>
    <col min="1" max="1" width="56" customWidth="1"/>
    <col min="2" max="2" width="30" customWidth="1"/>
    <col min="3" max="3" width="56" customWidth="1"/>
    <col min="4" max="4" width="14" customWidth="1"/>
    <col min="5" max="5" width="19" customWidth="1"/>
    <col min="6" max="6" width="15" customWidth="1"/>
    <col min="7" max="7" width="7" customWidth="1"/>
    <col min="8" max="8" width="21" customWidth="1"/>
    <col min="9" max="9" width="38" customWidth="1"/>
    <col min="10" max="10" width="14" customWidth="1"/>
    <col min="11" max="11" width="13" customWidth="1"/>
    <col min="12" max="12" width="10" customWidth="1"/>
    <col min="13" max="13" width="14" customWidth="1"/>
    <col min="14" max="14" width="36" customWidth="1"/>
    <col min="15" max="15" width="18" customWidth="1"/>
    <col min="16" max="16" width="15" customWidth="1"/>
    <col min="17" max="17" width="25" customWidth="1"/>
    <col min="18" max="18" width="18" customWidth="1"/>
    <col min="19" max="19" width="11" customWidth="1"/>
    <col min="26" max="26" width="9.140625" customWidth="1"/>
  </cols>
  <sheetData>
    <row r="1" spans="1:19" ht="15.75" x14ac:dyDescent="0.2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3" spans="1:19" x14ac:dyDescent="0.25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3" t="s">
        <v>19</v>
      </c>
    </row>
    <row r="4" spans="1:19" x14ac:dyDescent="0.25">
      <c r="A4" s="7" t="s">
        <v>20</v>
      </c>
      <c r="B4" s="10">
        <v>61200000</v>
      </c>
      <c r="C4" s="11" t="s">
        <v>21</v>
      </c>
      <c r="D4" s="10">
        <v>56</v>
      </c>
      <c r="E4" s="12">
        <v>44937</v>
      </c>
      <c r="F4" s="12">
        <v>44968</v>
      </c>
      <c r="G4" s="10">
        <v>67</v>
      </c>
      <c r="H4" s="13">
        <v>110550</v>
      </c>
      <c r="I4" s="13">
        <v>24255</v>
      </c>
      <c r="J4" s="13">
        <v>1650</v>
      </c>
      <c r="K4" s="13">
        <v>0</v>
      </c>
      <c r="L4" s="11">
        <v>330</v>
      </c>
      <c r="M4" s="13">
        <v>0</v>
      </c>
      <c r="N4" s="13">
        <v>22605</v>
      </c>
      <c r="O4" s="11" t="s">
        <v>22</v>
      </c>
      <c r="P4" s="11"/>
      <c r="Q4" s="13">
        <v>1980</v>
      </c>
      <c r="R4" s="11"/>
      <c r="S4" s="18">
        <v>1980</v>
      </c>
    </row>
    <row r="5" spans="1:19" x14ac:dyDescent="0.25">
      <c r="A5" s="8" t="s">
        <v>20</v>
      </c>
      <c r="B5" s="4">
        <v>61200000</v>
      </c>
      <c r="C5" t="s">
        <v>21</v>
      </c>
      <c r="D5" s="4">
        <v>57</v>
      </c>
      <c r="E5" s="5">
        <v>44968</v>
      </c>
      <c r="F5" s="5">
        <v>44996</v>
      </c>
      <c r="G5" s="4">
        <v>67</v>
      </c>
      <c r="H5" s="6">
        <v>110550</v>
      </c>
      <c r="I5" s="6">
        <v>22605</v>
      </c>
      <c r="J5" s="6">
        <v>1650</v>
      </c>
      <c r="K5" s="6">
        <v>0</v>
      </c>
      <c r="L5">
        <v>330</v>
      </c>
      <c r="M5" s="6">
        <v>0</v>
      </c>
      <c r="N5" s="6">
        <v>20955</v>
      </c>
      <c r="O5" t="s">
        <v>22</v>
      </c>
      <c r="Q5" s="6">
        <v>1980</v>
      </c>
      <c r="S5" s="19">
        <v>1980</v>
      </c>
    </row>
    <row r="6" spans="1:19" x14ac:dyDescent="0.25">
      <c r="A6" s="8" t="s">
        <v>20</v>
      </c>
      <c r="B6" s="4">
        <v>61200000</v>
      </c>
      <c r="C6" t="s">
        <v>21</v>
      </c>
      <c r="D6" s="4">
        <v>58</v>
      </c>
      <c r="E6" s="5">
        <v>44996</v>
      </c>
      <c r="F6" s="5">
        <v>45027</v>
      </c>
      <c r="G6" s="4">
        <v>67</v>
      </c>
      <c r="H6" s="6">
        <v>110550</v>
      </c>
      <c r="I6" s="6">
        <v>20955</v>
      </c>
      <c r="J6" s="6">
        <v>1650</v>
      </c>
      <c r="K6" s="6">
        <v>0</v>
      </c>
      <c r="L6">
        <v>330</v>
      </c>
      <c r="M6" s="6">
        <v>0</v>
      </c>
      <c r="N6" s="6">
        <v>19305</v>
      </c>
      <c r="O6" t="s">
        <v>22</v>
      </c>
      <c r="Q6" s="6">
        <v>1980</v>
      </c>
      <c r="S6" s="19">
        <v>1980</v>
      </c>
    </row>
    <row r="7" spans="1:19" x14ac:dyDescent="0.25">
      <c r="A7" s="8" t="s">
        <v>20</v>
      </c>
      <c r="B7" s="4">
        <v>61200000</v>
      </c>
      <c r="C7" t="s">
        <v>21</v>
      </c>
      <c r="D7" s="4">
        <v>59</v>
      </c>
      <c r="E7" s="5">
        <v>45027</v>
      </c>
      <c r="F7" s="5">
        <v>45057</v>
      </c>
      <c r="G7" s="4">
        <v>67</v>
      </c>
      <c r="H7" s="6">
        <v>110550</v>
      </c>
      <c r="I7" s="6">
        <v>19305</v>
      </c>
      <c r="J7" s="6">
        <v>1650</v>
      </c>
      <c r="K7" s="6">
        <v>0</v>
      </c>
      <c r="L7">
        <v>330</v>
      </c>
      <c r="M7" s="6">
        <v>0</v>
      </c>
      <c r="N7" s="6">
        <v>17655</v>
      </c>
      <c r="O7" t="s">
        <v>22</v>
      </c>
      <c r="Q7" s="6">
        <v>1980</v>
      </c>
      <c r="S7" s="19">
        <v>1980</v>
      </c>
    </row>
    <row r="8" spans="1:19" x14ac:dyDescent="0.25">
      <c r="A8" s="8" t="s">
        <v>20</v>
      </c>
      <c r="B8" s="4">
        <v>61200000</v>
      </c>
      <c r="C8" t="s">
        <v>21</v>
      </c>
      <c r="D8" s="4">
        <v>60</v>
      </c>
      <c r="E8" s="5">
        <v>45057</v>
      </c>
      <c r="F8" s="5">
        <v>45088</v>
      </c>
      <c r="G8" s="4">
        <v>67</v>
      </c>
      <c r="H8" s="6">
        <v>110550</v>
      </c>
      <c r="I8" s="6">
        <v>17655</v>
      </c>
      <c r="J8" s="6">
        <v>1650</v>
      </c>
      <c r="K8" s="6">
        <v>0</v>
      </c>
      <c r="L8">
        <v>330</v>
      </c>
      <c r="M8" s="6">
        <v>0</v>
      </c>
      <c r="N8" s="6">
        <v>16005</v>
      </c>
      <c r="O8" t="s">
        <v>22</v>
      </c>
      <c r="Q8" s="6">
        <v>1980</v>
      </c>
      <c r="S8" s="19">
        <v>1980</v>
      </c>
    </row>
    <row r="9" spans="1:19" x14ac:dyDescent="0.25">
      <c r="A9" s="8" t="s">
        <v>20</v>
      </c>
      <c r="B9" s="4">
        <v>61200000</v>
      </c>
      <c r="C9" t="s">
        <v>21</v>
      </c>
      <c r="D9" s="4">
        <v>61</v>
      </c>
      <c r="E9" s="5">
        <v>45088</v>
      </c>
      <c r="F9" s="5">
        <v>45118</v>
      </c>
      <c r="G9" s="4">
        <v>67</v>
      </c>
      <c r="H9" s="6">
        <v>110550</v>
      </c>
      <c r="I9" s="6">
        <v>16005</v>
      </c>
      <c r="J9" s="6">
        <v>1650</v>
      </c>
      <c r="K9" s="6">
        <v>0</v>
      </c>
      <c r="L9">
        <v>330</v>
      </c>
      <c r="M9" s="6">
        <v>0</v>
      </c>
      <c r="N9" s="6">
        <v>14355</v>
      </c>
      <c r="O9" t="s">
        <v>22</v>
      </c>
      <c r="P9">
        <v>2200005773</v>
      </c>
      <c r="Q9" s="6">
        <v>1980</v>
      </c>
      <c r="R9">
        <v>1980</v>
      </c>
      <c r="S9" s="19">
        <v>0</v>
      </c>
    </row>
    <row r="10" spans="1:19" x14ac:dyDescent="0.25">
      <c r="A10" s="8" t="s">
        <v>20</v>
      </c>
      <c r="B10" s="4">
        <v>61200000</v>
      </c>
      <c r="C10" t="s">
        <v>21</v>
      </c>
      <c r="D10" s="4">
        <v>62</v>
      </c>
      <c r="E10" s="5">
        <v>45118</v>
      </c>
      <c r="F10" s="5">
        <v>45149</v>
      </c>
      <c r="G10" s="4">
        <v>67</v>
      </c>
      <c r="H10" s="6">
        <v>110550</v>
      </c>
      <c r="I10" s="6">
        <v>14355</v>
      </c>
      <c r="J10" s="6">
        <v>1650</v>
      </c>
      <c r="K10" s="6">
        <v>0</v>
      </c>
      <c r="L10">
        <v>330</v>
      </c>
      <c r="M10" s="6">
        <v>0</v>
      </c>
      <c r="N10" s="6">
        <v>12705</v>
      </c>
      <c r="O10" t="s">
        <v>22</v>
      </c>
      <c r="P10">
        <v>2200007094</v>
      </c>
      <c r="Q10" s="6">
        <v>1980</v>
      </c>
      <c r="R10">
        <v>1980</v>
      </c>
      <c r="S10" s="19">
        <v>0</v>
      </c>
    </row>
    <row r="11" spans="1:19" x14ac:dyDescent="0.25">
      <c r="A11" s="8" t="s">
        <v>20</v>
      </c>
      <c r="B11" s="4">
        <v>61200000</v>
      </c>
      <c r="C11" t="s">
        <v>21</v>
      </c>
      <c r="D11" s="4">
        <v>63</v>
      </c>
      <c r="E11" s="5">
        <v>45149</v>
      </c>
      <c r="F11" s="5">
        <v>45180</v>
      </c>
      <c r="G11" s="4">
        <v>67</v>
      </c>
      <c r="H11" s="6">
        <v>110550</v>
      </c>
      <c r="I11" s="6">
        <v>12705</v>
      </c>
      <c r="J11" s="6">
        <v>1650</v>
      </c>
      <c r="K11" s="6">
        <v>0</v>
      </c>
      <c r="L11">
        <v>330</v>
      </c>
      <c r="M11" s="6">
        <v>0</v>
      </c>
      <c r="N11" s="6">
        <v>11055</v>
      </c>
      <c r="O11" t="s">
        <v>22</v>
      </c>
      <c r="P11">
        <v>2200009840</v>
      </c>
      <c r="Q11" s="6">
        <v>1980</v>
      </c>
      <c r="R11">
        <v>1980</v>
      </c>
      <c r="S11" s="19">
        <v>0</v>
      </c>
    </row>
    <row r="12" spans="1:19" s="33" customFormat="1" x14ac:dyDescent="0.25">
      <c r="A12" s="31" t="s">
        <v>20</v>
      </c>
      <c r="B12" s="32">
        <v>61200000</v>
      </c>
      <c r="C12" s="33" t="s">
        <v>21</v>
      </c>
      <c r="D12" s="32">
        <v>64</v>
      </c>
      <c r="E12" s="34">
        <v>45180</v>
      </c>
      <c r="F12" s="34">
        <v>45210</v>
      </c>
      <c r="G12" s="32">
        <v>67</v>
      </c>
      <c r="H12" s="35">
        <v>110550</v>
      </c>
      <c r="I12" s="35">
        <v>11055</v>
      </c>
      <c r="J12" s="35">
        <v>1650</v>
      </c>
      <c r="K12" s="35">
        <v>0</v>
      </c>
      <c r="L12" s="33">
        <v>330</v>
      </c>
      <c r="M12" s="35">
        <v>0</v>
      </c>
      <c r="N12" s="35">
        <v>9405</v>
      </c>
      <c r="Q12" s="35">
        <v>1980</v>
      </c>
      <c r="S12" s="36">
        <v>1980</v>
      </c>
    </row>
    <row r="13" spans="1:19" s="33" customFormat="1" x14ac:dyDescent="0.25">
      <c r="A13" s="31" t="s">
        <v>20</v>
      </c>
      <c r="B13" s="32">
        <v>61200000</v>
      </c>
      <c r="C13" s="33" t="s">
        <v>21</v>
      </c>
      <c r="D13" s="32">
        <v>65</v>
      </c>
      <c r="E13" s="34">
        <v>45210</v>
      </c>
      <c r="F13" s="34">
        <v>45241</v>
      </c>
      <c r="G13" s="32">
        <v>67</v>
      </c>
      <c r="H13" s="35">
        <v>110550</v>
      </c>
      <c r="I13" s="35">
        <v>9405</v>
      </c>
      <c r="J13" s="35">
        <v>1650</v>
      </c>
      <c r="K13" s="35">
        <v>0</v>
      </c>
      <c r="L13" s="33">
        <v>330</v>
      </c>
      <c r="M13" s="35">
        <v>0</v>
      </c>
      <c r="N13" s="35">
        <v>7755</v>
      </c>
      <c r="Q13" s="35">
        <v>1980</v>
      </c>
      <c r="S13" s="36">
        <v>1980</v>
      </c>
    </row>
    <row r="14" spans="1:19" s="33" customFormat="1" x14ac:dyDescent="0.25">
      <c r="A14" s="31" t="s">
        <v>20</v>
      </c>
      <c r="B14" s="32">
        <v>61200000</v>
      </c>
      <c r="C14" s="33" t="s">
        <v>21</v>
      </c>
      <c r="D14" s="32">
        <v>66</v>
      </c>
      <c r="E14" s="34">
        <v>45241</v>
      </c>
      <c r="F14" s="34">
        <v>45271</v>
      </c>
      <c r="G14" s="32">
        <v>67</v>
      </c>
      <c r="H14" s="35">
        <v>110550</v>
      </c>
      <c r="I14" s="35">
        <v>7755</v>
      </c>
      <c r="J14" s="35">
        <v>1650</v>
      </c>
      <c r="K14" s="35">
        <v>0</v>
      </c>
      <c r="L14" s="33">
        <v>330</v>
      </c>
      <c r="M14" s="35">
        <v>0</v>
      </c>
      <c r="N14" s="35">
        <v>6105</v>
      </c>
      <c r="Q14" s="35">
        <v>1980</v>
      </c>
      <c r="S14" s="36">
        <v>1980</v>
      </c>
    </row>
    <row r="15" spans="1:19" s="33" customFormat="1" x14ac:dyDescent="0.25">
      <c r="A15" s="37" t="s">
        <v>20</v>
      </c>
      <c r="B15" s="38">
        <v>61200000</v>
      </c>
      <c r="C15" s="39" t="s">
        <v>21</v>
      </c>
      <c r="D15" s="38">
        <v>67</v>
      </c>
      <c r="E15" s="40">
        <v>45271</v>
      </c>
      <c r="F15" s="40">
        <v>45302</v>
      </c>
      <c r="G15" s="38">
        <v>67</v>
      </c>
      <c r="H15" s="41">
        <v>110550</v>
      </c>
      <c r="I15" s="41">
        <v>6105</v>
      </c>
      <c r="J15" s="41">
        <v>1650</v>
      </c>
      <c r="K15" s="41">
        <v>0</v>
      </c>
      <c r="L15" s="39">
        <v>330</v>
      </c>
      <c r="M15" s="41">
        <v>0</v>
      </c>
      <c r="N15" s="41">
        <v>4455</v>
      </c>
      <c r="O15" s="39"/>
      <c r="P15" s="39"/>
      <c r="Q15" s="41">
        <v>1980</v>
      </c>
      <c r="R15" s="39"/>
      <c r="S15" s="42">
        <v>1980</v>
      </c>
    </row>
    <row r="16" spans="1:19" x14ac:dyDescent="0.25">
      <c r="A16" s="21" t="s">
        <v>21</v>
      </c>
      <c r="B16" s="22"/>
      <c r="C16" s="22"/>
      <c r="D16" s="22"/>
      <c r="E16" s="22"/>
      <c r="F16" s="22"/>
      <c r="G16" s="22"/>
      <c r="H16" s="22"/>
      <c r="I16" s="22"/>
      <c r="J16" s="23">
        <f>SUM(J4:J15)</f>
        <v>19800</v>
      </c>
      <c r="K16" s="23">
        <f>SUM(K4:K15)</f>
        <v>0</v>
      </c>
      <c r="L16" s="22">
        <f>SUM(L4:L15)</f>
        <v>3960</v>
      </c>
      <c r="M16" s="22"/>
      <c r="N16" s="22"/>
      <c r="O16" s="22"/>
      <c r="P16" s="22"/>
      <c r="Q16" s="23">
        <f>SUM(Q4:Q15)</f>
        <v>23760</v>
      </c>
      <c r="R16" s="22">
        <f>SUM(R4:R15)</f>
        <v>5940</v>
      </c>
      <c r="S16" s="24">
        <f>SUM(S4:S15)</f>
        <v>17820</v>
      </c>
    </row>
    <row r="18" spans="1:19" x14ac:dyDescent="0.25">
      <c r="A18" s="7" t="s">
        <v>23</v>
      </c>
      <c r="B18" s="10">
        <v>61200000</v>
      </c>
      <c r="C18" s="11" t="s">
        <v>24</v>
      </c>
      <c r="D18" s="10">
        <v>56</v>
      </c>
      <c r="E18" s="12">
        <v>44937</v>
      </c>
      <c r="F18" s="12">
        <v>44968</v>
      </c>
      <c r="G18" s="10">
        <v>67</v>
      </c>
      <c r="H18" s="13">
        <v>110550</v>
      </c>
      <c r="I18" s="13">
        <v>24255</v>
      </c>
      <c r="J18" s="13">
        <v>1650</v>
      </c>
      <c r="K18" s="13">
        <v>0</v>
      </c>
      <c r="L18" s="11">
        <v>330</v>
      </c>
      <c r="M18" s="13">
        <v>0</v>
      </c>
      <c r="N18" s="13">
        <v>22605</v>
      </c>
      <c r="O18" s="11" t="s">
        <v>22</v>
      </c>
      <c r="P18" s="11"/>
      <c r="Q18" s="13">
        <v>1980</v>
      </c>
      <c r="R18" s="11"/>
      <c r="S18" s="18">
        <v>1980</v>
      </c>
    </row>
    <row r="19" spans="1:19" x14ac:dyDescent="0.25">
      <c r="A19" s="8" t="s">
        <v>23</v>
      </c>
      <c r="B19" s="4">
        <v>61200000</v>
      </c>
      <c r="C19" t="s">
        <v>24</v>
      </c>
      <c r="D19" s="4">
        <v>57</v>
      </c>
      <c r="E19" s="5">
        <v>44968</v>
      </c>
      <c r="F19" s="5">
        <v>44996</v>
      </c>
      <c r="G19" s="4">
        <v>67</v>
      </c>
      <c r="H19" s="6">
        <v>110550</v>
      </c>
      <c r="I19" s="6">
        <v>22605</v>
      </c>
      <c r="J19" s="6">
        <v>1650</v>
      </c>
      <c r="K19" s="6">
        <v>0</v>
      </c>
      <c r="L19">
        <v>330</v>
      </c>
      <c r="M19" s="6">
        <v>0</v>
      </c>
      <c r="N19" s="6">
        <v>20955</v>
      </c>
      <c r="O19" t="s">
        <v>22</v>
      </c>
      <c r="Q19" s="6">
        <v>1980</v>
      </c>
      <c r="S19" s="19">
        <v>1980</v>
      </c>
    </row>
    <row r="20" spans="1:19" x14ac:dyDescent="0.25">
      <c r="A20" s="8" t="s">
        <v>23</v>
      </c>
      <c r="B20" s="4">
        <v>61200000</v>
      </c>
      <c r="C20" t="s">
        <v>24</v>
      </c>
      <c r="D20" s="4">
        <v>58</v>
      </c>
      <c r="E20" s="5">
        <v>44996</v>
      </c>
      <c r="F20" s="5">
        <v>45027</v>
      </c>
      <c r="G20" s="4">
        <v>67</v>
      </c>
      <c r="H20" s="6">
        <v>110550</v>
      </c>
      <c r="I20" s="6">
        <v>20955</v>
      </c>
      <c r="J20" s="6">
        <v>1650</v>
      </c>
      <c r="K20" s="6">
        <v>0</v>
      </c>
      <c r="L20">
        <v>330</v>
      </c>
      <c r="M20" s="6">
        <v>0</v>
      </c>
      <c r="N20" s="6">
        <v>19305</v>
      </c>
      <c r="O20" t="s">
        <v>22</v>
      </c>
      <c r="Q20" s="6">
        <v>1980</v>
      </c>
      <c r="S20" s="19">
        <v>1980</v>
      </c>
    </row>
    <row r="21" spans="1:19" x14ac:dyDescent="0.25">
      <c r="A21" s="8" t="s">
        <v>23</v>
      </c>
      <c r="B21" s="4">
        <v>61200000</v>
      </c>
      <c r="C21" t="s">
        <v>24</v>
      </c>
      <c r="D21" s="4">
        <v>59</v>
      </c>
      <c r="E21" s="5">
        <v>45027</v>
      </c>
      <c r="F21" s="5">
        <v>45057</v>
      </c>
      <c r="G21" s="4">
        <v>67</v>
      </c>
      <c r="H21" s="6">
        <v>110550</v>
      </c>
      <c r="I21" s="6">
        <v>19305</v>
      </c>
      <c r="J21" s="6">
        <v>1650</v>
      </c>
      <c r="K21" s="6">
        <v>0</v>
      </c>
      <c r="L21">
        <v>330</v>
      </c>
      <c r="M21" s="6">
        <v>0</v>
      </c>
      <c r="N21" s="6">
        <v>17655</v>
      </c>
      <c r="O21" t="s">
        <v>22</v>
      </c>
      <c r="Q21" s="6">
        <v>1980</v>
      </c>
      <c r="S21" s="19">
        <v>1980</v>
      </c>
    </row>
    <row r="22" spans="1:19" x14ac:dyDescent="0.25">
      <c r="A22" s="8" t="s">
        <v>23</v>
      </c>
      <c r="B22" s="4">
        <v>61200000</v>
      </c>
      <c r="C22" t="s">
        <v>24</v>
      </c>
      <c r="D22" s="4">
        <v>60</v>
      </c>
      <c r="E22" s="5">
        <v>45057</v>
      </c>
      <c r="F22" s="5">
        <v>45088</v>
      </c>
      <c r="G22" s="4">
        <v>67</v>
      </c>
      <c r="H22" s="6">
        <v>110550</v>
      </c>
      <c r="I22" s="6">
        <v>17655</v>
      </c>
      <c r="J22" s="6">
        <v>1650</v>
      </c>
      <c r="K22" s="6">
        <v>0</v>
      </c>
      <c r="L22">
        <v>330</v>
      </c>
      <c r="M22" s="6">
        <v>0</v>
      </c>
      <c r="N22" s="6">
        <v>16005</v>
      </c>
      <c r="O22" t="s">
        <v>22</v>
      </c>
      <c r="Q22" s="6">
        <v>1980</v>
      </c>
      <c r="S22" s="19">
        <v>1980</v>
      </c>
    </row>
    <row r="23" spans="1:19" x14ac:dyDescent="0.25">
      <c r="A23" s="8" t="s">
        <v>23</v>
      </c>
      <c r="B23" s="4">
        <v>61200000</v>
      </c>
      <c r="C23" t="s">
        <v>24</v>
      </c>
      <c r="D23" s="4">
        <v>61</v>
      </c>
      <c r="E23" s="5">
        <v>45088</v>
      </c>
      <c r="F23" s="5">
        <v>45118</v>
      </c>
      <c r="G23" s="4">
        <v>67</v>
      </c>
      <c r="H23" s="6">
        <v>110550</v>
      </c>
      <c r="I23" s="6">
        <v>16005</v>
      </c>
      <c r="J23" s="6">
        <v>1650</v>
      </c>
      <c r="K23" s="6">
        <v>0</v>
      </c>
      <c r="L23">
        <v>330</v>
      </c>
      <c r="M23" s="6">
        <v>0</v>
      </c>
      <c r="N23" s="6">
        <v>14355</v>
      </c>
      <c r="O23" t="s">
        <v>22</v>
      </c>
      <c r="P23">
        <v>2200005772</v>
      </c>
      <c r="Q23" s="6">
        <v>1980</v>
      </c>
      <c r="R23">
        <v>1980</v>
      </c>
      <c r="S23" s="19">
        <v>0</v>
      </c>
    </row>
    <row r="24" spans="1:19" x14ac:dyDescent="0.25">
      <c r="A24" s="8" t="s">
        <v>23</v>
      </c>
      <c r="B24" s="4">
        <v>61200000</v>
      </c>
      <c r="C24" t="s">
        <v>24</v>
      </c>
      <c r="D24" s="4">
        <v>62</v>
      </c>
      <c r="E24" s="5">
        <v>45118</v>
      </c>
      <c r="F24" s="5">
        <v>45149</v>
      </c>
      <c r="G24" s="4">
        <v>67</v>
      </c>
      <c r="H24" s="6">
        <v>110550</v>
      </c>
      <c r="I24" s="6">
        <v>14355</v>
      </c>
      <c r="J24" s="6">
        <v>1650</v>
      </c>
      <c r="K24" s="6">
        <v>0</v>
      </c>
      <c r="L24">
        <v>330</v>
      </c>
      <c r="M24" s="6">
        <v>0</v>
      </c>
      <c r="N24" s="6">
        <v>12705</v>
      </c>
      <c r="O24" t="s">
        <v>22</v>
      </c>
      <c r="P24">
        <v>2200007092</v>
      </c>
      <c r="Q24" s="6">
        <v>1980</v>
      </c>
      <c r="R24">
        <v>1980</v>
      </c>
      <c r="S24" s="19">
        <v>0</v>
      </c>
    </row>
    <row r="25" spans="1:19" x14ac:dyDescent="0.25">
      <c r="A25" s="8" t="s">
        <v>23</v>
      </c>
      <c r="B25" s="4">
        <v>61200000</v>
      </c>
      <c r="C25" t="s">
        <v>24</v>
      </c>
      <c r="D25" s="4">
        <v>63</v>
      </c>
      <c r="E25" s="5">
        <v>45149</v>
      </c>
      <c r="F25" s="5">
        <v>45180</v>
      </c>
      <c r="G25" s="4">
        <v>67</v>
      </c>
      <c r="H25" s="6">
        <v>110550</v>
      </c>
      <c r="I25" s="6">
        <v>12705</v>
      </c>
      <c r="J25" s="6">
        <v>1650</v>
      </c>
      <c r="K25" s="6">
        <v>0</v>
      </c>
      <c r="L25">
        <v>330</v>
      </c>
      <c r="M25" s="6">
        <v>0</v>
      </c>
      <c r="N25" s="6">
        <v>11055</v>
      </c>
      <c r="O25" t="s">
        <v>22</v>
      </c>
      <c r="P25">
        <v>2200009834</v>
      </c>
      <c r="Q25" s="6">
        <v>1980</v>
      </c>
      <c r="R25">
        <v>1980</v>
      </c>
      <c r="S25" s="19">
        <v>0</v>
      </c>
    </row>
    <row r="26" spans="1:19" s="33" customFormat="1" x14ac:dyDescent="0.25">
      <c r="A26" s="31" t="s">
        <v>23</v>
      </c>
      <c r="B26" s="32">
        <v>61200000</v>
      </c>
      <c r="C26" s="33" t="s">
        <v>24</v>
      </c>
      <c r="D26" s="32">
        <v>64</v>
      </c>
      <c r="E26" s="34">
        <v>45180</v>
      </c>
      <c r="F26" s="34">
        <v>45210</v>
      </c>
      <c r="G26" s="32">
        <v>67</v>
      </c>
      <c r="H26" s="35">
        <v>110550</v>
      </c>
      <c r="I26" s="35">
        <v>11055</v>
      </c>
      <c r="J26" s="35">
        <v>1650</v>
      </c>
      <c r="K26" s="35">
        <v>0</v>
      </c>
      <c r="L26" s="33">
        <v>330</v>
      </c>
      <c r="M26" s="35">
        <v>0</v>
      </c>
      <c r="N26" s="35">
        <v>9405</v>
      </c>
      <c r="O26" s="33" t="s">
        <v>22</v>
      </c>
      <c r="P26" s="33">
        <v>2200010610</v>
      </c>
      <c r="Q26" s="35">
        <v>1980</v>
      </c>
      <c r="R26" s="33">
        <v>1980</v>
      </c>
      <c r="S26" s="36">
        <v>0</v>
      </c>
    </row>
    <row r="27" spans="1:19" s="33" customFormat="1" x14ac:dyDescent="0.25">
      <c r="A27" s="31" t="s">
        <v>23</v>
      </c>
      <c r="B27" s="32">
        <v>61200000</v>
      </c>
      <c r="C27" s="33" t="s">
        <v>24</v>
      </c>
      <c r="D27" s="32">
        <v>65</v>
      </c>
      <c r="E27" s="34">
        <v>45210</v>
      </c>
      <c r="F27" s="34">
        <v>45241</v>
      </c>
      <c r="G27" s="32">
        <v>67</v>
      </c>
      <c r="H27" s="35">
        <v>110550</v>
      </c>
      <c r="I27" s="35">
        <v>9405</v>
      </c>
      <c r="J27" s="35">
        <v>1650</v>
      </c>
      <c r="K27" s="35">
        <v>0</v>
      </c>
      <c r="L27" s="33">
        <v>330</v>
      </c>
      <c r="M27" s="35">
        <v>0</v>
      </c>
      <c r="N27" s="35">
        <v>7755</v>
      </c>
      <c r="O27" s="33" t="s">
        <v>22</v>
      </c>
      <c r="P27" s="33">
        <v>2200012159</v>
      </c>
      <c r="Q27" s="35">
        <v>1980</v>
      </c>
      <c r="S27" s="36">
        <v>1980</v>
      </c>
    </row>
    <row r="28" spans="1:19" s="33" customFormat="1" x14ac:dyDescent="0.25">
      <c r="A28" s="31" t="s">
        <v>23</v>
      </c>
      <c r="B28" s="32">
        <v>61200000</v>
      </c>
      <c r="C28" s="33" t="s">
        <v>24</v>
      </c>
      <c r="D28" s="32">
        <v>66</v>
      </c>
      <c r="E28" s="34">
        <v>45241</v>
      </c>
      <c r="F28" s="34">
        <v>45271</v>
      </c>
      <c r="G28" s="32">
        <v>67</v>
      </c>
      <c r="H28" s="35">
        <v>110550</v>
      </c>
      <c r="I28" s="35">
        <v>7755</v>
      </c>
      <c r="J28" s="35">
        <v>1650</v>
      </c>
      <c r="K28" s="35">
        <v>0</v>
      </c>
      <c r="L28" s="33">
        <v>330</v>
      </c>
      <c r="M28" s="35">
        <v>0</v>
      </c>
      <c r="N28" s="35">
        <v>6105</v>
      </c>
      <c r="O28" s="33" t="s">
        <v>22</v>
      </c>
      <c r="P28" s="33">
        <v>2200013999</v>
      </c>
      <c r="Q28" s="35">
        <v>1980</v>
      </c>
      <c r="S28" s="36">
        <v>1980</v>
      </c>
    </row>
    <row r="29" spans="1:19" s="33" customFormat="1" x14ac:dyDescent="0.25">
      <c r="A29" s="37" t="s">
        <v>23</v>
      </c>
      <c r="B29" s="38">
        <v>61200000</v>
      </c>
      <c r="C29" s="39" t="s">
        <v>24</v>
      </c>
      <c r="D29" s="38">
        <v>67</v>
      </c>
      <c r="E29" s="40">
        <v>45271</v>
      </c>
      <c r="F29" s="40">
        <v>45302</v>
      </c>
      <c r="G29" s="38">
        <v>67</v>
      </c>
      <c r="H29" s="41">
        <v>110550</v>
      </c>
      <c r="I29" s="41">
        <v>6105</v>
      </c>
      <c r="J29" s="41">
        <v>1650</v>
      </c>
      <c r="K29" s="41">
        <v>0</v>
      </c>
      <c r="L29" s="39">
        <v>330</v>
      </c>
      <c r="M29" s="41">
        <v>0</v>
      </c>
      <c r="N29" s="41">
        <v>4455</v>
      </c>
      <c r="O29" s="39"/>
      <c r="P29" s="39"/>
      <c r="Q29" s="41">
        <v>1980</v>
      </c>
      <c r="R29" s="39"/>
      <c r="S29" s="42">
        <v>1980</v>
      </c>
    </row>
    <row r="30" spans="1:19" x14ac:dyDescent="0.25">
      <c r="A30" s="21" t="s">
        <v>24</v>
      </c>
      <c r="B30" s="22"/>
      <c r="C30" s="22"/>
      <c r="D30" s="22"/>
      <c r="E30" s="22"/>
      <c r="F30" s="22"/>
      <c r="G30" s="22"/>
      <c r="H30" s="22"/>
      <c r="I30" s="22"/>
      <c r="J30" s="23">
        <f>SUM(J18:J29)</f>
        <v>19800</v>
      </c>
      <c r="K30" s="23">
        <f>SUM(K18:K29)</f>
        <v>0</v>
      </c>
      <c r="L30" s="22">
        <f>SUM(L18:L29)</f>
        <v>3960</v>
      </c>
      <c r="M30" s="22"/>
      <c r="N30" s="22"/>
      <c r="O30" s="22"/>
      <c r="P30" s="22"/>
      <c r="Q30" s="23">
        <f>SUM(Q18:Q29)</f>
        <v>23760</v>
      </c>
      <c r="R30" s="22">
        <f>SUM(R18:R29)</f>
        <v>7920</v>
      </c>
      <c r="S30" s="24">
        <f>SUM(S18:S29)</f>
        <v>15840</v>
      </c>
    </row>
    <row r="32" spans="1:19" x14ac:dyDescent="0.25">
      <c r="A32" s="7" t="s">
        <v>25</v>
      </c>
      <c r="B32" s="10">
        <v>61200000</v>
      </c>
      <c r="C32" s="11" t="s">
        <v>26</v>
      </c>
      <c r="D32" s="10">
        <v>51</v>
      </c>
      <c r="E32" s="12">
        <v>44939</v>
      </c>
      <c r="F32" s="12">
        <v>44970</v>
      </c>
      <c r="G32" s="10">
        <v>73</v>
      </c>
      <c r="H32" s="13">
        <v>31067.34</v>
      </c>
      <c r="I32" s="13">
        <v>12341.82</v>
      </c>
      <c r="J32" s="13">
        <v>425.58</v>
      </c>
      <c r="K32" s="13">
        <v>0</v>
      </c>
      <c r="L32" s="11">
        <v>85.12</v>
      </c>
      <c r="M32" s="13">
        <v>0</v>
      </c>
      <c r="N32" s="13">
        <v>11916.24</v>
      </c>
      <c r="O32" s="11" t="s">
        <v>22</v>
      </c>
      <c r="P32" s="11"/>
      <c r="Q32" s="13">
        <v>510.7</v>
      </c>
      <c r="R32" s="11"/>
      <c r="S32" s="18">
        <v>510.7</v>
      </c>
    </row>
    <row r="33" spans="1:19" x14ac:dyDescent="0.25">
      <c r="A33" s="8" t="s">
        <v>25</v>
      </c>
      <c r="B33" s="4">
        <v>61200000</v>
      </c>
      <c r="C33" t="s">
        <v>26</v>
      </c>
      <c r="D33" s="4">
        <v>52</v>
      </c>
      <c r="E33" s="5">
        <v>44970</v>
      </c>
      <c r="F33" s="5">
        <v>44998</v>
      </c>
      <c r="G33" s="4">
        <v>73</v>
      </c>
      <c r="H33" s="6">
        <v>31067.34</v>
      </c>
      <c r="I33" s="6">
        <v>11916.24</v>
      </c>
      <c r="J33" s="6">
        <v>425.58</v>
      </c>
      <c r="K33" s="6">
        <v>0</v>
      </c>
      <c r="L33">
        <v>85.12</v>
      </c>
      <c r="M33" s="6">
        <v>0</v>
      </c>
      <c r="N33" s="6">
        <v>11490.66</v>
      </c>
      <c r="O33" t="s">
        <v>22</v>
      </c>
      <c r="Q33" s="6">
        <v>510.7</v>
      </c>
      <c r="S33" s="19">
        <v>510.7</v>
      </c>
    </row>
    <row r="34" spans="1:19" x14ac:dyDescent="0.25">
      <c r="A34" s="8" t="s">
        <v>25</v>
      </c>
      <c r="B34" s="4">
        <v>61200000</v>
      </c>
      <c r="C34" t="s">
        <v>26</v>
      </c>
      <c r="D34" s="4">
        <v>53</v>
      </c>
      <c r="E34" s="5">
        <v>44998</v>
      </c>
      <c r="F34" s="5">
        <v>45029</v>
      </c>
      <c r="G34" s="4">
        <v>73</v>
      </c>
      <c r="H34" s="6">
        <v>31067.34</v>
      </c>
      <c r="I34" s="6">
        <v>11490.66</v>
      </c>
      <c r="J34" s="6">
        <v>425.58</v>
      </c>
      <c r="K34" s="6">
        <v>0</v>
      </c>
      <c r="L34">
        <v>85.12</v>
      </c>
      <c r="M34" s="6">
        <v>0</v>
      </c>
      <c r="N34" s="6">
        <v>11065.08</v>
      </c>
      <c r="O34" t="s">
        <v>22</v>
      </c>
      <c r="Q34" s="6">
        <v>510.7</v>
      </c>
      <c r="S34" s="19">
        <v>510.7</v>
      </c>
    </row>
    <row r="35" spans="1:19" x14ac:dyDescent="0.25">
      <c r="A35" s="8" t="s">
        <v>25</v>
      </c>
      <c r="B35" s="4">
        <v>61200000</v>
      </c>
      <c r="C35" t="s">
        <v>26</v>
      </c>
      <c r="D35" s="4">
        <v>54</v>
      </c>
      <c r="E35" s="5">
        <v>45029</v>
      </c>
      <c r="F35" s="5">
        <v>45059</v>
      </c>
      <c r="G35" s="4">
        <v>73</v>
      </c>
      <c r="H35" s="6">
        <v>31067.34</v>
      </c>
      <c r="I35" s="6">
        <v>11065.08</v>
      </c>
      <c r="J35" s="6">
        <v>425.58</v>
      </c>
      <c r="K35" s="6">
        <v>0</v>
      </c>
      <c r="L35">
        <v>85.12</v>
      </c>
      <c r="M35" s="6">
        <v>0</v>
      </c>
      <c r="N35" s="6">
        <v>10639.5</v>
      </c>
      <c r="O35" t="s">
        <v>22</v>
      </c>
      <c r="Q35" s="6">
        <v>510.7</v>
      </c>
      <c r="S35" s="19">
        <v>510.7</v>
      </c>
    </row>
    <row r="36" spans="1:19" x14ac:dyDescent="0.25">
      <c r="A36" s="8" t="s">
        <v>25</v>
      </c>
      <c r="B36" s="4">
        <v>61200000</v>
      </c>
      <c r="C36" t="s">
        <v>26</v>
      </c>
      <c r="D36" s="4">
        <v>55</v>
      </c>
      <c r="E36" s="5">
        <v>45059</v>
      </c>
      <c r="F36" s="5">
        <v>45090</v>
      </c>
      <c r="G36" s="4">
        <v>73</v>
      </c>
      <c r="H36" s="6">
        <v>31067.34</v>
      </c>
      <c r="I36" s="6">
        <v>10639.5</v>
      </c>
      <c r="J36" s="6">
        <v>425.58</v>
      </c>
      <c r="K36" s="6">
        <v>0</v>
      </c>
      <c r="L36">
        <v>85.12</v>
      </c>
      <c r="M36" s="6">
        <v>0</v>
      </c>
      <c r="N36" s="6">
        <v>10213.92</v>
      </c>
      <c r="O36" t="s">
        <v>22</v>
      </c>
      <c r="Q36" s="6">
        <v>510.7</v>
      </c>
      <c r="S36" s="19">
        <v>510.7</v>
      </c>
    </row>
    <row r="37" spans="1:19" x14ac:dyDescent="0.25">
      <c r="A37" s="8" t="s">
        <v>25</v>
      </c>
      <c r="B37" s="4">
        <v>61200000</v>
      </c>
      <c r="C37" t="s">
        <v>26</v>
      </c>
      <c r="D37" s="4">
        <v>56</v>
      </c>
      <c r="E37" s="5">
        <v>45090</v>
      </c>
      <c r="F37" s="5">
        <v>45120</v>
      </c>
      <c r="G37" s="4">
        <v>73</v>
      </c>
      <c r="H37" s="6">
        <v>31067.34</v>
      </c>
      <c r="I37" s="6">
        <v>10213.92</v>
      </c>
      <c r="J37" s="6">
        <v>425.58</v>
      </c>
      <c r="K37" s="6">
        <v>0</v>
      </c>
      <c r="L37">
        <v>85.12</v>
      </c>
      <c r="M37" s="6">
        <v>0</v>
      </c>
      <c r="N37" s="6">
        <v>9788.34</v>
      </c>
      <c r="O37" t="s">
        <v>22</v>
      </c>
      <c r="P37">
        <v>2200005777</v>
      </c>
      <c r="Q37" s="6">
        <v>510.7</v>
      </c>
      <c r="R37">
        <v>510.7</v>
      </c>
      <c r="S37" s="19">
        <v>0</v>
      </c>
    </row>
    <row r="38" spans="1:19" x14ac:dyDescent="0.25">
      <c r="A38" s="8" t="s">
        <v>25</v>
      </c>
      <c r="B38" s="4">
        <v>61200000</v>
      </c>
      <c r="C38" t="s">
        <v>26</v>
      </c>
      <c r="D38" s="4">
        <v>57</v>
      </c>
      <c r="E38" s="5">
        <v>45120</v>
      </c>
      <c r="F38" s="5">
        <v>45151</v>
      </c>
      <c r="G38" s="4">
        <v>73</v>
      </c>
      <c r="H38" s="6">
        <v>31067.34</v>
      </c>
      <c r="I38" s="6">
        <v>9788.34</v>
      </c>
      <c r="J38" s="6">
        <v>425.58</v>
      </c>
      <c r="K38" s="6">
        <v>0</v>
      </c>
      <c r="L38">
        <v>85.12</v>
      </c>
      <c r="M38" s="6">
        <v>0</v>
      </c>
      <c r="N38" s="6">
        <v>9362.76</v>
      </c>
      <c r="O38" t="s">
        <v>22</v>
      </c>
      <c r="P38">
        <v>2200007091</v>
      </c>
      <c r="Q38" s="6">
        <v>510.7</v>
      </c>
      <c r="R38">
        <v>510.7</v>
      </c>
      <c r="S38" s="19">
        <v>0</v>
      </c>
    </row>
    <row r="39" spans="1:19" x14ac:dyDescent="0.25">
      <c r="A39" s="8" t="s">
        <v>25</v>
      </c>
      <c r="B39" s="4">
        <v>61200000</v>
      </c>
      <c r="C39" t="s">
        <v>26</v>
      </c>
      <c r="D39" s="4">
        <v>58</v>
      </c>
      <c r="E39" s="5">
        <v>45151</v>
      </c>
      <c r="F39" s="5">
        <v>45182</v>
      </c>
      <c r="G39" s="4">
        <v>73</v>
      </c>
      <c r="H39" s="6">
        <v>31067.34</v>
      </c>
      <c r="I39" s="6">
        <v>9362.76</v>
      </c>
      <c r="J39" s="6">
        <v>425.58</v>
      </c>
      <c r="K39" s="6">
        <v>0</v>
      </c>
      <c r="L39">
        <v>85.12</v>
      </c>
      <c r="M39" s="6">
        <v>0</v>
      </c>
      <c r="N39" s="6">
        <v>8937.18</v>
      </c>
      <c r="O39" t="s">
        <v>22</v>
      </c>
      <c r="P39">
        <v>2200009835</v>
      </c>
      <c r="Q39" s="6">
        <v>510.7</v>
      </c>
      <c r="R39">
        <v>510.7</v>
      </c>
      <c r="S39" s="19">
        <v>0</v>
      </c>
    </row>
    <row r="40" spans="1:19" x14ac:dyDescent="0.25">
      <c r="A40" s="8" t="s">
        <v>25</v>
      </c>
      <c r="B40" s="4">
        <v>61200000</v>
      </c>
      <c r="C40" t="s">
        <v>26</v>
      </c>
      <c r="D40" s="4">
        <v>59</v>
      </c>
      <c r="E40" s="5">
        <v>45182</v>
      </c>
      <c r="F40" s="5">
        <v>45212</v>
      </c>
      <c r="G40" s="4">
        <v>73</v>
      </c>
      <c r="H40" s="6">
        <v>31067.34</v>
      </c>
      <c r="I40" s="6">
        <v>8937.18</v>
      </c>
      <c r="J40" s="6">
        <v>425.58</v>
      </c>
      <c r="K40" s="6">
        <v>0</v>
      </c>
      <c r="L40">
        <v>85.12</v>
      </c>
      <c r="M40" s="6">
        <v>0</v>
      </c>
      <c r="N40" s="6">
        <v>8511.6</v>
      </c>
      <c r="O40" t="s">
        <v>22</v>
      </c>
      <c r="P40">
        <v>2200010613</v>
      </c>
      <c r="Q40" s="6">
        <v>510.7</v>
      </c>
      <c r="R40">
        <v>510.7</v>
      </c>
      <c r="S40" s="19">
        <v>0</v>
      </c>
    </row>
    <row r="41" spans="1:19" x14ac:dyDescent="0.25">
      <c r="A41" s="8" t="s">
        <v>25</v>
      </c>
      <c r="B41" s="4">
        <v>61200000</v>
      </c>
      <c r="C41" t="s">
        <v>26</v>
      </c>
      <c r="D41" s="4">
        <v>60</v>
      </c>
      <c r="E41" s="5">
        <v>45212</v>
      </c>
      <c r="F41" s="5">
        <v>45243</v>
      </c>
      <c r="G41" s="4">
        <v>73</v>
      </c>
      <c r="H41" s="6">
        <v>31067.34</v>
      </c>
      <c r="I41" s="6">
        <v>8511.6</v>
      </c>
      <c r="J41" s="6">
        <v>425.58</v>
      </c>
      <c r="K41" s="6">
        <v>0</v>
      </c>
      <c r="L41">
        <v>85.12</v>
      </c>
      <c r="M41" s="6">
        <v>0</v>
      </c>
      <c r="N41" s="6">
        <v>8086.02</v>
      </c>
      <c r="O41" t="s">
        <v>22</v>
      </c>
      <c r="P41">
        <v>2200012160</v>
      </c>
      <c r="Q41" s="6">
        <v>510.7</v>
      </c>
      <c r="R41">
        <v>510.7</v>
      </c>
      <c r="S41" s="19">
        <v>0</v>
      </c>
    </row>
    <row r="42" spans="1:19" x14ac:dyDescent="0.25">
      <c r="A42" s="8" t="s">
        <v>25</v>
      </c>
      <c r="B42" s="4">
        <v>61200000</v>
      </c>
      <c r="C42" t="s">
        <v>26</v>
      </c>
      <c r="D42" s="4">
        <v>61</v>
      </c>
      <c r="E42" s="5">
        <v>45243</v>
      </c>
      <c r="F42" s="5">
        <v>45273</v>
      </c>
      <c r="G42" s="4">
        <v>73</v>
      </c>
      <c r="H42" s="6">
        <v>31067.34</v>
      </c>
      <c r="I42" s="6">
        <v>8086.02</v>
      </c>
      <c r="J42" s="6">
        <v>425.58</v>
      </c>
      <c r="K42" s="6">
        <v>0</v>
      </c>
      <c r="L42">
        <v>85.12</v>
      </c>
      <c r="M42" s="6">
        <v>0</v>
      </c>
      <c r="N42" s="6">
        <v>7660.44</v>
      </c>
      <c r="O42" t="s">
        <v>22</v>
      </c>
      <c r="P42">
        <v>2200013994</v>
      </c>
      <c r="Q42" s="6">
        <v>510.7</v>
      </c>
      <c r="R42">
        <v>510.7</v>
      </c>
      <c r="S42" s="19">
        <v>0</v>
      </c>
    </row>
    <row r="43" spans="1:19" x14ac:dyDescent="0.25">
      <c r="A43" s="9" t="s">
        <v>25</v>
      </c>
      <c r="B43" s="14">
        <v>61200000</v>
      </c>
      <c r="C43" s="15" t="s">
        <v>26</v>
      </c>
      <c r="D43" s="14">
        <v>62</v>
      </c>
      <c r="E43" s="16">
        <v>45273</v>
      </c>
      <c r="F43" s="16">
        <v>45304</v>
      </c>
      <c r="G43" s="14">
        <v>73</v>
      </c>
      <c r="H43" s="17">
        <v>31067.34</v>
      </c>
      <c r="I43" s="17">
        <v>7660.44</v>
      </c>
      <c r="J43" s="17">
        <v>425.58</v>
      </c>
      <c r="K43" s="17">
        <v>0</v>
      </c>
      <c r="L43" s="15">
        <v>85.12</v>
      </c>
      <c r="M43" s="17">
        <v>0</v>
      </c>
      <c r="N43" s="17">
        <v>7234.86</v>
      </c>
      <c r="O43" s="15" t="s">
        <v>22</v>
      </c>
      <c r="P43" s="15">
        <v>2200016359</v>
      </c>
      <c r="Q43" s="17">
        <v>510.7</v>
      </c>
      <c r="R43" s="15">
        <v>510.7</v>
      </c>
      <c r="S43" s="20">
        <v>0</v>
      </c>
    </row>
    <row r="44" spans="1:19" x14ac:dyDescent="0.25">
      <c r="A44" s="21" t="s">
        <v>26</v>
      </c>
      <c r="B44" s="22"/>
      <c r="C44" s="22"/>
      <c r="D44" s="22"/>
      <c r="E44" s="22"/>
      <c r="F44" s="22"/>
      <c r="G44" s="22"/>
      <c r="H44" s="22"/>
      <c r="I44" s="22"/>
      <c r="J44" s="23">
        <f>SUM(J32:J43)</f>
        <v>5106.96</v>
      </c>
      <c r="K44" s="23">
        <f>SUM(K32:K43)</f>
        <v>0</v>
      </c>
      <c r="L44" s="22">
        <f>SUM(L32:L43)</f>
        <v>1021.44</v>
      </c>
      <c r="M44" s="22"/>
      <c r="N44" s="22"/>
      <c r="O44" s="22"/>
      <c r="P44" s="22"/>
      <c r="Q44" s="23">
        <f>SUM(Q32:Q43)</f>
        <v>6128.3999999999987</v>
      </c>
      <c r="R44" s="22">
        <f>SUM(R32:R43)</f>
        <v>3574.8999999999996</v>
      </c>
      <c r="S44" s="24">
        <f>SUM(S32:S43)</f>
        <v>2553.5</v>
      </c>
    </row>
    <row r="46" spans="1:19" x14ac:dyDescent="0.25">
      <c r="A46" s="7" t="s">
        <v>27</v>
      </c>
      <c r="B46" s="10">
        <v>61200000</v>
      </c>
      <c r="C46" s="11" t="s">
        <v>28</v>
      </c>
      <c r="D46" s="10">
        <v>50</v>
      </c>
      <c r="E46" s="12">
        <v>44929</v>
      </c>
      <c r="F46" s="12">
        <v>44960</v>
      </c>
      <c r="G46" s="10">
        <v>73</v>
      </c>
      <c r="H46" s="13">
        <v>31067.34</v>
      </c>
      <c r="I46" s="13">
        <v>12767.4</v>
      </c>
      <c r="J46" s="13">
        <v>425.58</v>
      </c>
      <c r="K46" s="13">
        <v>0</v>
      </c>
      <c r="L46" s="11">
        <v>85.12</v>
      </c>
      <c r="M46" s="13">
        <v>0</v>
      </c>
      <c r="N46" s="13">
        <v>12341.82</v>
      </c>
      <c r="O46" s="11" t="s">
        <v>22</v>
      </c>
      <c r="P46" s="11"/>
      <c r="Q46" s="13">
        <v>510.7</v>
      </c>
      <c r="R46" s="11"/>
      <c r="S46" s="18">
        <v>510.7</v>
      </c>
    </row>
    <row r="47" spans="1:19" x14ac:dyDescent="0.25">
      <c r="A47" s="8" t="s">
        <v>27</v>
      </c>
      <c r="B47" s="4">
        <v>61200000</v>
      </c>
      <c r="C47" t="s">
        <v>28</v>
      </c>
      <c r="D47" s="4">
        <v>51</v>
      </c>
      <c r="E47" s="5">
        <v>44960</v>
      </c>
      <c r="F47" s="5">
        <v>44988</v>
      </c>
      <c r="G47" s="4">
        <v>73</v>
      </c>
      <c r="H47" s="6">
        <v>31067.34</v>
      </c>
      <c r="I47" s="6">
        <v>12341.82</v>
      </c>
      <c r="J47" s="6">
        <v>425.58</v>
      </c>
      <c r="K47" s="6">
        <v>0</v>
      </c>
      <c r="L47">
        <v>85.12</v>
      </c>
      <c r="M47" s="6">
        <v>0</v>
      </c>
      <c r="N47" s="6">
        <v>11916.24</v>
      </c>
      <c r="O47" t="s">
        <v>22</v>
      </c>
      <c r="Q47" s="6">
        <v>510.7</v>
      </c>
      <c r="S47" s="19">
        <v>510.7</v>
      </c>
    </row>
    <row r="48" spans="1:19" x14ac:dyDescent="0.25">
      <c r="A48" s="8" t="s">
        <v>27</v>
      </c>
      <c r="B48" s="4">
        <v>61200000</v>
      </c>
      <c r="C48" t="s">
        <v>28</v>
      </c>
      <c r="D48" s="4">
        <v>52</v>
      </c>
      <c r="E48" s="5">
        <v>44988</v>
      </c>
      <c r="F48" s="5">
        <v>45019</v>
      </c>
      <c r="G48" s="4">
        <v>73</v>
      </c>
      <c r="H48" s="6">
        <v>31067.34</v>
      </c>
      <c r="I48" s="6">
        <v>11916.24</v>
      </c>
      <c r="J48" s="6">
        <v>425.58</v>
      </c>
      <c r="K48" s="6">
        <v>0</v>
      </c>
      <c r="L48">
        <v>85.12</v>
      </c>
      <c r="M48" s="6">
        <v>0</v>
      </c>
      <c r="N48" s="6">
        <v>11490.66</v>
      </c>
      <c r="O48" t="s">
        <v>22</v>
      </c>
      <c r="Q48" s="6">
        <v>510.7</v>
      </c>
      <c r="S48" s="19">
        <v>510.7</v>
      </c>
    </row>
    <row r="49" spans="1:19" x14ac:dyDescent="0.25">
      <c r="A49" s="8" t="s">
        <v>27</v>
      </c>
      <c r="B49" s="4">
        <v>61200000</v>
      </c>
      <c r="C49" t="s">
        <v>28</v>
      </c>
      <c r="D49" s="4">
        <v>53</v>
      </c>
      <c r="E49" s="5">
        <v>45019</v>
      </c>
      <c r="F49" s="5">
        <v>45049</v>
      </c>
      <c r="G49" s="4">
        <v>73</v>
      </c>
      <c r="H49" s="6">
        <v>31067.34</v>
      </c>
      <c r="I49" s="6">
        <v>11490.66</v>
      </c>
      <c r="J49" s="6">
        <v>425.58</v>
      </c>
      <c r="K49" s="6">
        <v>0</v>
      </c>
      <c r="L49">
        <v>85.12</v>
      </c>
      <c r="M49" s="6">
        <v>0</v>
      </c>
      <c r="N49" s="6">
        <v>11065.08</v>
      </c>
      <c r="O49" t="s">
        <v>22</v>
      </c>
      <c r="Q49" s="6">
        <v>510.7</v>
      </c>
      <c r="S49" s="19">
        <v>510.7</v>
      </c>
    </row>
    <row r="50" spans="1:19" x14ac:dyDescent="0.25">
      <c r="A50" s="8" t="s">
        <v>27</v>
      </c>
      <c r="B50" s="4">
        <v>61200000</v>
      </c>
      <c r="C50" t="s">
        <v>28</v>
      </c>
      <c r="D50" s="4">
        <v>54</v>
      </c>
      <c r="E50" s="5">
        <v>45049</v>
      </c>
      <c r="F50" s="5">
        <v>45080</v>
      </c>
      <c r="G50" s="4">
        <v>73</v>
      </c>
      <c r="H50" s="6">
        <v>31067.34</v>
      </c>
      <c r="I50" s="6">
        <v>11065.08</v>
      </c>
      <c r="J50" s="6">
        <v>425.58</v>
      </c>
      <c r="K50" s="6">
        <v>0</v>
      </c>
      <c r="L50">
        <v>85.12</v>
      </c>
      <c r="M50" s="6">
        <v>0</v>
      </c>
      <c r="N50" s="6">
        <v>10639.5</v>
      </c>
      <c r="O50" t="s">
        <v>22</v>
      </c>
      <c r="Q50" s="6">
        <v>510.7</v>
      </c>
      <c r="S50" s="19">
        <v>510.7</v>
      </c>
    </row>
    <row r="51" spans="1:19" x14ac:dyDescent="0.25">
      <c r="A51" s="8" t="s">
        <v>27</v>
      </c>
      <c r="B51" s="4">
        <v>61200000</v>
      </c>
      <c r="C51" t="s">
        <v>28</v>
      </c>
      <c r="D51" s="4">
        <v>55</v>
      </c>
      <c r="E51" s="5">
        <v>45080</v>
      </c>
      <c r="F51" s="5">
        <v>45110</v>
      </c>
      <c r="G51" s="4">
        <v>73</v>
      </c>
      <c r="H51" s="6">
        <v>31067.34</v>
      </c>
      <c r="I51" s="6">
        <v>10639.5</v>
      </c>
      <c r="J51" s="6">
        <v>425.58</v>
      </c>
      <c r="K51" s="6">
        <v>0</v>
      </c>
      <c r="L51">
        <v>85.12</v>
      </c>
      <c r="M51" s="6">
        <v>0</v>
      </c>
      <c r="N51" s="6">
        <v>10213.92</v>
      </c>
      <c r="O51" t="s">
        <v>22</v>
      </c>
      <c r="P51">
        <v>2200005771</v>
      </c>
      <c r="Q51" s="6">
        <v>510.7</v>
      </c>
      <c r="R51">
        <v>510.7</v>
      </c>
      <c r="S51" s="19">
        <v>0</v>
      </c>
    </row>
    <row r="52" spans="1:19" x14ac:dyDescent="0.25">
      <c r="A52" s="8" t="s">
        <v>27</v>
      </c>
      <c r="B52" s="4">
        <v>61200000</v>
      </c>
      <c r="C52" t="s">
        <v>28</v>
      </c>
      <c r="D52" s="4">
        <v>56</v>
      </c>
      <c r="E52" s="5">
        <v>45110</v>
      </c>
      <c r="F52" s="5">
        <v>45141</v>
      </c>
      <c r="G52" s="4">
        <v>73</v>
      </c>
      <c r="H52" s="6">
        <v>31067.34</v>
      </c>
      <c r="I52" s="6">
        <v>10213.92</v>
      </c>
      <c r="J52" s="6">
        <v>425.58</v>
      </c>
      <c r="K52" s="6">
        <v>0</v>
      </c>
      <c r="L52">
        <v>85.12</v>
      </c>
      <c r="M52" s="6">
        <v>0</v>
      </c>
      <c r="N52" s="6">
        <v>9788.34</v>
      </c>
      <c r="O52" t="s">
        <v>22</v>
      </c>
      <c r="P52">
        <v>2200007093</v>
      </c>
      <c r="Q52" s="6">
        <v>510.7</v>
      </c>
      <c r="R52">
        <v>510.7</v>
      </c>
      <c r="S52" s="19">
        <v>0</v>
      </c>
    </row>
    <row r="53" spans="1:19" x14ac:dyDescent="0.25">
      <c r="A53" s="8" t="s">
        <v>27</v>
      </c>
      <c r="B53" s="4">
        <v>61200000</v>
      </c>
      <c r="C53" t="s">
        <v>28</v>
      </c>
      <c r="D53" s="4">
        <v>57</v>
      </c>
      <c r="E53" s="5">
        <v>45141</v>
      </c>
      <c r="F53" s="5">
        <v>45172</v>
      </c>
      <c r="G53" s="4">
        <v>73</v>
      </c>
      <c r="H53" s="6">
        <v>31067.34</v>
      </c>
      <c r="I53" s="6">
        <v>9788.34</v>
      </c>
      <c r="J53" s="6">
        <v>425.58</v>
      </c>
      <c r="K53" s="6">
        <v>0</v>
      </c>
      <c r="L53">
        <v>85.12</v>
      </c>
      <c r="M53" s="6">
        <v>0</v>
      </c>
      <c r="N53" s="6">
        <v>9362.76</v>
      </c>
      <c r="O53" t="s">
        <v>22</v>
      </c>
      <c r="P53">
        <v>2200009839</v>
      </c>
      <c r="Q53" s="6">
        <v>510.7</v>
      </c>
      <c r="R53">
        <v>510.7</v>
      </c>
      <c r="S53" s="19">
        <v>0</v>
      </c>
    </row>
    <row r="54" spans="1:19" x14ac:dyDescent="0.25">
      <c r="A54" s="8" t="s">
        <v>27</v>
      </c>
      <c r="B54" s="4">
        <v>61200000</v>
      </c>
      <c r="C54" t="s">
        <v>28</v>
      </c>
      <c r="D54" s="4">
        <v>58</v>
      </c>
      <c r="E54" s="5">
        <v>45172</v>
      </c>
      <c r="F54" s="5">
        <v>45202</v>
      </c>
      <c r="G54" s="4">
        <v>73</v>
      </c>
      <c r="H54" s="6">
        <v>31067.34</v>
      </c>
      <c r="I54" s="6">
        <v>9362.76</v>
      </c>
      <c r="J54" s="6">
        <v>425.58</v>
      </c>
      <c r="K54" s="6">
        <v>0</v>
      </c>
      <c r="L54">
        <v>85.12</v>
      </c>
      <c r="M54" s="6">
        <v>0</v>
      </c>
      <c r="N54" s="6">
        <v>8937.18</v>
      </c>
      <c r="O54" t="s">
        <v>22</v>
      </c>
      <c r="P54">
        <v>2200010607</v>
      </c>
      <c r="Q54" s="6">
        <v>510.7</v>
      </c>
      <c r="R54">
        <v>510.7</v>
      </c>
      <c r="S54" s="19">
        <v>0</v>
      </c>
    </row>
    <row r="55" spans="1:19" x14ac:dyDescent="0.25">
      <c r="A55" s="8" t="s">
        <v>27</v>
      </c>
      <c r="B55" s="4">
        <v>61200000</v>
      </c>
      <c r="C55" t="s">
        <v>28</v>
      </c>
      <c r="D55" s="4">
        <v>59</v>
      </c>
      <c r="E55" s="5">
        <v>45202</v>
      </c>
      <c r="F55" s="5">
        <v>45233</v>
      </c>
      <c r="G55" s="4">
        <v>73</v>
      </c>
      <c r="H55" s="6">
        <v>31067.34</v>
      </c>
      <c r="I55" s="6">
        <v>8937.18</v>
      </c>
      <c r="J55" s="6">
        <v>425.58</v>
      </c>
      <c r="K55" s="6">
        <v>0</v>
      </c>
      <c r="L55">
        <v>85.12</v>
      </c>
      <c r="M55" s="6">
        <v>0</v>
      </c>
      <c r="N55" s="6">
        <v>8511.6</v>
      </c>
      <c r="O55" t="s">
        <v>22</v>
      </c>
      <c r="P55">
        <v>2200012164</v>
      </c>
      <c r="Q55" s="6">
        <v>510.7</v>
      </c>
      <c r="R55">
        <v>510.7</v>
      </c>
      <c r="S55" s="19">
        <v>0</v>
      </c>
    </row>
    <row r="56" spans="1:19" x14ac:dyDescent="0.25">
      <c r="A56" s="8" t="s">
        <v>27</v>
      </c>
      <c r="B56" s="4">
        <v>61200000</v>
      </c>
      <c r="C56" t="s">
        <v>28</v>
      </c>
      <c r="D56" s="4">
        <v>60</v>
      </c>
      <c r="E56" s="5">
        <v>45233</v>
      </c>
      <c r="F56" s="5">
        <v>45263</v>
      </c>
      <c r="G56" s="4">
        <v>73</v>
      </c>
      <c r="H56" s="6">
        <v>31067.34</v>
      </c>
      <c r="I56" s="6">
        <v>8511.6</v>
      </c>
      <c r="J56" s="6">
        <v>425.58</v>
      </c>
      <c r="K56" s="6">
        <v>0</v>
      </c>
      <c r="L56">
        <v>85.12</v>
      </c>
      <c r="M56" s="6">
        <v>0</v>
      </c>
      <c r="N56" s="6">
        <v>8086.02</v>
      </c>
      <c r="O56" t="s">
        <v>22</v>
      </c>
      <c r="P56">
        <v>2200013996</v>
      </c>
      <c r="Q56" s="6">
        <v>510.7</v>
      </c>
      <c r="R56">
        <v>510.7</v>
      </c>
      <c r="S56" s="19">
        <v>0</v>
      </c>
    </row>
    <row r="57" spans="1:19" x14ac:dyDescent="0.25">
      <c r="A57" s="9" t="s">
        <v>27</v>
      </c>
      <c r="B57" s="14">
        <v>61200000</v>
      </c>
      <c r="C57" s="15" t="s">
        <v>28</v>
      </c>
      <c r="D57" s="14">
        <v>61</v>
      </c>
      <c r="E57" s="16">
        <v>45263</v>
      </c>
      <c r="F57" s="16">
        <v>45294</v>
      </c>
      <c r="G57" s="14">
        <v>73</v>
      </c>
      <c r="H57" s="17">
        <v>31067.34</v>
      </c>
      <c r="I57" s="17">
        <v>8086.02</v>
      </c>
      <c r="J57" s="17">
        <v>425.58</v>
      </c>
      <c r="K57" s="17">
        <v>0</v>
      </c>
      <c r="L57" s="15">
        <v>85.12</v>
      </c>
      <c r="M57" s="17">
        <v>0</v>
      </c>
      <c r="N57" s="17">
        <v>7660.44</v>
      </c>
      <c r="O57" s="15" t="s">
        <v>22</v>
      </c>
      <c r="P57" s="15">
        <v>2200016360</v>
      </c>
      <c r="Q57" s="17">
        <v>510.7</v>
      </c>
      <c r="R57" s="15">
        <v>510.7</v>
      </c>
      <c r="S57" s="20">
        <v>0</v>
      </c>
    </row>
    <row r="58" spans="1:19" x14ac:dyDescent="0.25">
      <c r="A58" s="21" t="s">
        <v>28</v>
      </c>
      <c r="B58" s="22"/>
      <c r="C58" s="22"/>
      <c r="D58" s="22"/>
      <c r="E58" s="22"/>
      <c r="F58" s="22"/>
      <c r="G58" s="22"/>
      <c r="H58" s="22"/>
      <c r="I58" s="22"/>
      <c r="J58" s="23">
        <f>SUM(J46:J57)</f>
        <v>5106.96</v>
      </c>
      <c r="K58" s="23">
        <f>SUM(K46:K57)</f>
        <v>0</v>
      </c>
      <c r="L58" s="22">
        <f>SUM(L46:L57)</f>
        <v>1021.44</v>
      </c>
      <c r="M58" s="22"/>
      <c r="N58" s="22"/>
      <c r="O58" s="22"/>
      <c r="P58" s="22"/>
      <c r="Q58" s="23">
        <f>SUM(Q46:Q57)</f>
        <v>6128.3999999999987</v>
      </c>
      <c r="R58" s="22">
        <f>SUM(R46:R57)</f>
        <v>3574.8999999999996</v>
      </c>
      <c r="S58" s="24">
        <f>SUM(S46:S57)</f>
        <v>2553.5</v>
      </c>
    </row>
    <row r="60" spans="1:19" x14ac:dyDescent="0.25">
      <c r="A60" s="7" t="s">
        <v>29</v>
      </c>
      <c r="B60" s="10">
        <v>61200000</v>
      </c>
      <c r="C60" s="11" t="s">
        <v>30</v>
      </c>
      <c r="D60" s="10">
        <v>50</v>
      </c>
      <c r="E60" s="12">
        <v>44954</v>
      </c>
      <c r="F60" s="12">
        <v>44985</v>
      </c>
      <c r="G60" s="10">
        <v>64</v>
      </c>
      <c r="H60" s="13">
        <v>82327.039999999994</v>
      </c>
      <c r="I60" s="13">
        <v>27013.56</v>
      </c>
      <c r="J60" s="13">
        <v>1286.3599999999999</v>
      </c>
      <c r="K60" s="13">
        <v>0</v>
      </c>
      <c r="L60" s="11">
        <v>257.27</v>
      </c>
      <c r="M60" s="13">
        <v>0</v>
      </c>
      <c r="N60" s="13">
        <v>25727.200000000001</v>
      </c>
      <c r="O60" s="11" t="s">
        <v>22</v>
      </c>
      <c r="P60" s="11"/>
      <c r="Q60" s="13">
        <v>1543.63</v>
      </c>
      <c r="R60" s="11"/>
      <c r="S60" s="18">
        <v>1543.63</v>
      </c>
    </row>
    <row r="61" spans="1:19" x14ac:dyDescent="0.25">
      <c r="A61" s="8" t="s">
        <v>29</v>
      </c>
      <c r="B61" s="4">
        <v>61200000</v>
      </c>
      <c r="C61" t="s">
        <v>30</v>
      </c>
      <c r="D61" s="4">
        <v>51</v>
      </c>
      <c r="E61" s="5">
        <v>44985</v>
      </c>
      <c r="F61" s="5">
        <v>45013</v>
      </c>
      <c r="G61" s="4">
        <v>64</v>
      </c>
      <c r="H61" s="6">
        <v>82327.039999999994</v>
      </c>
      <c r="I61" s="6">
        <v>25727.200000000001</v>
      </c>
      <c r="J61" s="6">
        <v>1286.3599999999999</v>
      </c>
      <c r="K61" s="6">
        <v>0</v>
      </c>
      <c r="L61">
        <v>257.27</v>
      </c>
      <c r="M61" s="6">
        <v>0</v>
      </c>
      <c r="N61" s="6">
        <v>24440.84</v>
      </c>
      <c r="O61" t="s">
        <v>22</v>
      </c>
      <c r="Q61" s="6">
        <v>1543.63</v>
      </c>
      <c r="S61" s="19">
        <v>1543.63</v>
      </c>
    </row>
    <row r="62" spans="1:19" x14ac:dyDescent="0.25">
      <c r="A62" s="8" t="s">
        <v>29</v>
      </c>
      <c r="B62" s="4">
        <v>61200000</v>
      </c>
      <c r="C62" t="s">
        <v>30</v>
      </c>
      <c r="D62" s="4">
        <v>52</v>
      </c>
      <c r="E62" s="5">
        <v>45013</v>
      </c>
      <c r="F62" s="5">
        <v>45044</v>
      </c>
      <c r="G62" s="4">
        <v>64</v>
      </c>
      <c r="H62" s="6">
        <v>82327.039999999994</v>
      </c>
      <c r="I62" s="6">
        <v>24440.84</v>
      </c>
      <c r="J62" s="6">
        <v>1286.3599999999999</v>
      </c>
      <c r="K62" s="6">
        <v>0</v>
      </c>
      <c r="L62">
        <v>257.27</v>
      </c>
      <c r="M62" s="6">
        <v>0</v>
      </c>
      <c r="N62" s="6">
        <v>23154.48</v>
      </c>
      <c r="O62" t="s">
        <v>22</v>
      </c>
      <c r="Q62" s="6">
        <v>1543.63</v>
      </c>
      <c r="S62" s="19">
        <v>1543.63</v>
      </c>
    </row>
    <row r="63" spans="1:19" x14ac:dyDescent="0.25">
      <c r="A63" s="8" t="s">
        <v>29</v>
      </c>
      <c r="B63" s="4">
        <v>61200000</v>
      </c>
      <c r="C63" t="s">
        <v>30</v>
      </c>
      <c r="D63" s="4">
        <v>53</v>
      </c>
      <c r="E63" s="5">
        <v>45044</v>
      </c>
      <c r="F63" s="5">
        <v>45074</v>
      </c>
      <c r="G63" s="4">
        <v>64</v>
      </c>
      <c r="H63" s="6">
        <v>82327.039999999994</v>
      </c>
      <c r="I63" s="6">
        <v>23154.48</v>
      </c>
      <c r="J63" s="6">
        <v>1286.3599999999999</v>
      </c>
      <c r="K63" s="6">
        <v>0</v>
      </c>
      <c r="L63">
        <v>257.27</v>
      </c>
      <c r="M63" s="6">
        <v>0</v>
      </c>
      <c r="N63" s="6">
        <v>21868.12</v>
      </c>
      <c r="O63" t="s">
        <v>22</v>
      </c>
      <c r="Q63" s="6">
        <v>1543.63</v>
      </c>
      <c r="S63" s="19">
        <v>1543.63</v>
      </c>
    </row>
    <row r="64" spans="1:19" x14ac:dyDescent="0.25">
      <c r="A64" s="8" t="s">
        <v>29</v>
      </c>
      <c r="B64" s="4">
        <v>61200000</v>
      </c>
      <c r="C64" t="s">
        <v>30</v>
      </c>
      <c r="D64" s="4">
        <v>54</v>
      </c>
      <c r="E64" s="5">
        <v>45074</v>
      </c>
      <c r="F64" s="5">
        <v>45105</v>
      </c>
      <c r="G64" s="4">
        <v>64</v>
      </c>
      <c r="H64" s="6">
        <v>82327.039999999994</v>
      </c>
      <c r="I64" s="6">
        <v>21868.12</v>
      </c>
      <c r="J64" s="6">
        <v>1286.3599999999999</v>
      </c>
      <c r="K64" s="6">
        <v>0</v>
      </c>
      <c r="L64">
        <v>257.27</v>
      </c>
      <c r="M64" s="6">
        <v>0</v>
      </c>
      <c r="N64" s="6">
        <v>20581.759999999998</v>
      </c>
      <c r="O64" t="s">
        <v>22</v>
      </c>
      <c r="Q64" s="6">
        <v>1543.63</v>
      </c>
      <c r="S64" s="19">
        <v>1543.63</v>
      </c>
    </row>
    <row r="65" spans="1:19" x14ac:dyDescent="0.25">
      <c r="A65" s="8" t="s">
        <v>29</v>
      </c>
      <c r="B65" s="4">
        <v>61200000</v>
      </c>
      <c r="C65" t="s">
        <v>30</v>
      </c>
      <c r="D65" s="4">
        <v>55</v>
      </c>
      <c r="E65" s="5">
        <v>45105</v>
      </c>
      <c r="F65" s="5">
        <v>45135</v>
      </c>
      <c r="G65" s="4">
        <v>64</v>
      </c>
      <c r="H65" s="6">
        <v>82327.039999999994</v>
      </c>
      <c r="I65" s="6">
        <v>20581.759999999998</v>
      </c>
      <c r="J65" s="6">
        <v>1286.3599999999999</v>
      </c>
      <c r="K65" s="6">
        <v>0</v>
      </c>
      <c r="L65">
        <v>257.27</v>
      </c>
      <c r="M65" s="6">
        <v>0</v>
      </c>
      <c r="N65" s="6">
        <v>19295.400000000001</v>
      </c>
      <c r="O65" t="s">
        <v>22</v>
      </c>
      <c r="P65">
        <v>2200005776</v>
      </c>
      <c r="Q65" s="6">
        <v>1543.63</v>
      </c>
      <c r="R65">
        <v>1543.63</v>
      </c>
      <c r="S65" s="19">
        <v>0</v>
      </c>
    </row>
    <row r="66" spans="1:19" x14ac:dyDescent="0.25">
      <c r="A66" s="8" t="s">
        <v>29</v>
      </c>
      <c r="B66" s="4">
        <v>61200000</v>
      </c>
      <c r="C66" t="s">
        <v>30</v>
      </c>
      <c r="D66" s="4">
        <v>56</v>
      </c>
      <c r="E66" s="5">
        <v>45135</v>
      </c>
      <c r="F66" s="5">
        <v>45166</v>
      </c>
      <c r="G66" s="4">
        <v>64</v>
      </c>
      <c r="H66" s="6">
        <v>82327.039999999994</v>
      </c>
      <c r="I66" s="6">
        <v>19295.400000000001</v>
      </c>
      <c r="J66" s="6">
        <v>1286.3599999999999</v>
      </c>
      <c r="K66" s="6">
        <v>0</v>
      </c>
      <c r="L66">
        <v>257.27</v>
      </c>
      <c r="M66" s="6">
        <v>0</v>
      </c>
      <c r="N66" s="6">
        <v>18009.04</v>
      </c>
      <c r="O66" t="s">
        <v>22</v>
      </c>
      <c r="P66">
        <v>2200007089</v>
      </c>
      <c r="Q66" s="6">
        <v>1543.63</v>
      </c>
      <c r="R66">
        <v>1543.63</v>
      </c>
      <c r="S66" s="19">
        <v>0</v>
      </c>
    </row>
    <row r="67" spans="1:19" x14ac:dyDescent="0.25">
      <c r="A67" s="8" t="s">
        <v>29</v>
      </c>
      <c r="B67" s="4">
        <v>61200000</v>
      </c>
      <c r="C67" t="s">
        <v>30</v>
      </c>
      <c r="D67" s="4">
        <v>57</v>
      </c>
      <c r="E67" s="5">
        <v>45166</v>
      </c>
      <c r="F67" s="5">
        <v>45197</v>
      </c>
      <c r="G67" s="4">
        <v>64</v>
      </c>
      <c r="H67" s="6">
        <v>82327.039999999994</v>
      </c>
      <c r="I67" s="6">
        <v>18009.04</v>
      </c>
      <c r="J67" s="6">
        <v>1286.3599999999999</v>
      </c>
      <c r="K67" s="6">
        <v>0</v>
      </c>
      <c r="L67">
        <v>257.27</v>
      </c>
      <c r="M67" s="6">
        <v>0</v>
      </c>
      <c r="N67" s="6">
        <v>16722.68</v>
      </c>
      <c r="O67" t="s">
        <v>22</v>
      </c>
      <c r="P67">
        <v>2200009837</v>
      </c>
      <c r="Q67" s="6">
        <v>1543.63</v>
      </c>
      <c r="R67">
        <v>1543.63</v>
      </c>
      <c r="S67" s="19">
        <v>0</v>
      </c>
    </row>
    <row r="68" spans="1:19" x14ac:dyDescent="0.25">
      <c r="A68" s="8" t="s">
        <v>29</v>
      </c>
      <c r="B68" s="4">
        <v>61200000</v>
      </c>
      <c r="C68" t="s">
        <v>30</v>
      </c>
      <c r="D68" s="4">
        <v>58</v>
      </c>
      <c r="E68" s="5">
        <v>45197</v>
      </c>
      <c r="F68" s="5">
        <v>45227</v>
      </c>
      <c r="G68" s="4">
        <v>64</v>
      </c>
      <c r="H68" s="6">
        <v>82327.039999999994</v>
      </c>
      <c r="I68" s="6">
        <v>16722.68</v>
      </c>
      <c r="J68" s="6">
        <v>1286.3599999999999</v>
      </c>
      <c r="K68" s="6">
        <v>0</v>
      </c>
      <c r="L68">
        <v>257.27</v>
      </c>
      <c r="M68" s="6">
        <v>0</v>
      </c>
      <c r="N68" s="6">
        <v>15436.32</v>
      </c>
      <c r="O68" t="s">
        <v>22</v>
      </c>
      <c r="P68">
        <v>2200010609</v>
      </c>
      <c r="Q68" s="6">
        <v>1543.63</v>
      </c>
      <c r="R68">
        <v>1543.63</v>
      </c>
      <c r="S68" s="19">
        <v>0</v>
      </c>
    </row>
    <row r="69" spans="1:19" x14ac:dyDescent="0.25">
      <c r="A69" s="8" t="s">
        <v>29</v>
      </c>
      <c r="B69" s="4">
        <v>61200000</v>
      </c>
      <c r="C69" t="s">
        <v>30</v>
      </c>
      <c r="D69" s="4">
        <v>59</v>
      </c>
      <c r="E69" s="5">
        <v>45227</v>
      </c>
      <c r="F69" s="5">
        <v>45258</v>
      </c>
      <c r="G69" s="4">
        <v>64</v>
      </c>
      <c r="H69" s="6">
        <v>82327.039999999994</v>
      </c>
      <c r="I69" s="6">
        <v>15436.32</v>
      </c>
      <c r="J69" s="6">
        <v>1286.3599999999999</v>
      </c>
      <c r="K69" s="6">
        <v>0</v>
      </c>
      <c r="L69">
        <v>257.27</v>
      </c>
      <c r="M69" s="6">
        <v>0</v>
      </c>
      <c r="N69" s="6">
        <v>14149.96</v>
      </c>
      <c r="O69" t="s">
        <v>22</v>
      </c>
      <c r="P69">
        <v>2200012162</v>
      </c>
      <c r="Q69" s="6">
        <v>1543.63</v>
      </c>
      <c r="R69">
        <v>1543.63</v>
      </c>
      <c r="S69" s="19">
        <v>0</v>
      </c>
    </row>
    <row r="70" spans="1:19" x14ac:dyDescent="0.25">
      <c r="A70" s="8" t="s">
        <v>29</v>
      </c>
      <c r="B70" s="4">
        <v>61200000</v>
      </c>
      <c r="C70" t="s">
        <v>30</v>
      </c>
      <c r="D70" s="4">
        <v>60</v>
      </c>
      <c r="E70" s="5">
        <v>45258</v>
      </c>
      <c r="F70" s="5">
        <v>45288</v>
      </c>
      <c r="G70" s="4">
        <v>64</v>
      </c>
      <c r="H70" s="6">
        <v>82327.039999999994</v>
      </c>
      <c r="I70" s="6">
        <v>14149.96</v>
      </c>
      <c r="J70" s="6">
        <v>1286.3599999999999</v>
      </c>
      <c r="K70" s="6">
        <v>0</v>
      </c>
      <c r="L70">
        <v>257.27</v>
      </c>
      <c r="M70" s="6">
        <v>0</v>
      </c>
      <c r="N70" s="6">
        <v>12863.6</v>
      </c>
      <c r="O70" t="s">
        <v>22</v>
      </c>
      <c r="P70">
        <v>2200013995</v>
      </c>
      <c r="Q70" s="6">
        <v>1543.63</v>
      </c>
      <c r="R70">
        <v>1543.63</v>
      </c>
      <c r="S70" s="19">
        <v>0</v>
      </c>
    </row>
    <row r="71" spans="1:19" x14ac:dyDescent="0.25">
      <c r="A71" s="9" t="s">
        <v>29</v>
      </c>
      <c r="B71" s="14">
        <v>61200000</v>
      </c>
      <c r="C71" s="15" t="s">
        <v>30</v>
      </c>
      <c r="D71" s="14">
        <v>61</v>
      </c>
      <c r="E71" s="16">
        <v>45288</v>
      </c>
      <c r="F71" s="16">
        <v>45319</v>
      </c>
      <c r="G71" s="14">
        <v>64</v>
      </c>
      <c r="H71" s="17">
        <v>82327.039999999994</v>
      </c>
      <c r="I71" s="17">
        <v>12863.6</v>
      </c>
      <c r="J71" s="17">
        <v>1286.3599999999999</v>
      </c>
      <c r="K71" s="17">
        <v>0</v>
      </c>
      <c r="L71" s="15">
        <v>257.27</v>
      </c>
      <c r="M71" s="17">
        <v>0</v>
      </c>
      <c r="N71" s="17">
        <v>11577.24</v>
      </c>
      <c r="O71" s="15" t="s">
        <v>22</v>
      </c>
      <c r="P71" s="15">
        <v>2200016358</v>
      </c>
      <c r="Q71" s="17">
        <v>1543.63</v>
      </c>
      <c r="R71" s="15">
        <v>1543.63</v>
      </c>
      <c r="S71" s="20">
        <v>0</v>
      </c>
    </row>
    <row r="72" spans="1:19" x14ac:dyDescent="0.25">
      <c r="A72" s="21" t="s">
        <v>30</v>
      </c>
      <c r="B72" s="22"/>
      <c r="C72" s="22"/>
      <c r="D72" s="22"/>
      <c r="E72" s="22"/>
      <c r="F72" s="22"/>
      <c r="G72" s="22"/>
      <c r="H72" s="22"/>
      <c r="I72" s="22"/>
      <c r="J72" s="23">
        <f>SUM(J60:J71)</f>
        <v>15436.320000000002</v>
      </c>
      <c r="K72" s="23">
        <f>SUM(K60:K71)</f>
        <v>0</v>
      </c>
      <c r="L72" s="22">
        <f>SUM(L60:L71)</f>
        <v>3087.24</v>
      </c>
      <c r="M72" s="22"/>
      <c r="N72" s="22"/>
      <c r="O72" s="22"/>
      <c r="P72" s="22"/>
      <c r="Q72" s="23">
        <f>SUM(Q60:Q71)</f>
        <v>18523.560000000005</v>
      </c>
      <c r="R72" s="22">
        <f>SUM(R60:R71)</f>
        <v>10805.41</v>
      </c>
      <c r="S72" s="24">
        <f>SUM(S60:S71)</f>
        <v>7718.1500000000005</v>
      </c>
    </row>
    <row r="74" spans="1:19" x14ac:dyDescent="0.25">
      <c r="A74" s="7" t="s">
        <v>31</v>
      </c>
      <c r="B74" s="10">
        <v>61200000</v>
      </c>
      <c r="C74" s="11" t="s">
        <v>32</v>
      </c>
      <c r="D74" s="10">
        <v>50</v>
      </c>
      <c r="E74" s="12">
        <v>44954</v>
      </c>
      <c r="F74" s="12">
        <v>44985</v>
      </c>
      <c r="G74" s="10">
        <v>70</v>
      </c>
      <c r="H74" s="13">
        <v>90045.2</v>
      </c>
      <c r="I74" s="13">
        <v>34731.72</v>
      </c>
      <c r="J74" s="13">
        <v>1286.3599999999999</v>
      </c>
      <c r="K74" s="13">
        <v>0</v>
      </c>
      <c r="L74" s="11">
        <v>257.27</v>
      </c>
      <c r="M74" s="13">
        <v>0</v>
      </c>
      <c r="N74" s="13">
        <v>33445.360000000001</v>
      </c>
      <c r="O74" s="11" t="s">
        <v>22</v>
      </c>
      <c r="P74" s="11"/>
      <c r="Q74" s="13">
        <v>1543.63</v>
      </c>
      <c r="R74" s="11"/>
      <c r="S74" s="18">
        <v>1543.63</v>
      </c>
    </row>
    <row r="75" spans="1:19" x14ac:dyDescent="0.25">
      <c r="A75" s="8" t="s">
        <v>31</v>
      </c>
      <c r="B75" s="4">
        <v>61200000</v>
      </c>
      <c r="C75" t="s">
        <v>32</v>
      </c>
      <c r="D75" s="4">
        <v>51</v>
      </c>
      <c r="E75" s="5">
        <v>44985</v>
      </c>
      <c r="F75" s="5">
        <v>45013</v>
      </c>
      <c r="G75" s="4">
        <v>70</v>
      </c>
      <c r="H75" s="6">
        <v>90045.2</v>
      </c>
      <c r="I75" s="6">
        <v>33445.360000000001</v>
      </c>
      <c r="J75" s="6">
        <v>1286.3599999999999</v>
      </c>
      <c r="K75" s="6">
        <v>0</v>
      </c>
      <c r="L75">
        <v>257.27</v>
      </c>
      <c r="M75" s="6">
        <v>0</v>
      </c>
      <c r="N75" s="6">
        <v>32159</v>
      </c>
      <c r="O75" t="s">
        <v>22</v>
      </c>
      <c r="Q75" s="6">
        <v>1543.63</v>
      </c>
      <c r="S75" s="19">
        <v>1543.63</v>
      </c>
    </row>
    <row r="76" spans="1:19" x14ac:dyDescent="0.25">
      <c r="A76" s="8" t="s">
        <v>31</v>
      </c>
      <c r="B76" s="4">
        <v>61200000</v>
      </c>
      <c r="C76" t="s">
        <v>32</v>
      </c>
      <c r="D76" s="4">
        <v>52</v>
      </c>
      <c r="E76" s="5">
        <v>45013</v>
      </c>
      <c r="F76" s="5">
        <v>45044</v>
      </c>
      <c r="G76" s="4">
        <v>70</v>
      </c>
      <c r="H76" s="6">
        <v>90045.2</v>
      </c>
      <c r="I76" s="6">
        <v>32159</v>
      </c>
      <c r="J76" s="6">
        <v>1286.3599999999999</v>
      </c>
      <c r="K76" s="6">
        <v>0</v>
      </c>
      <c r="L76">
        <v>257.27</v>
      </c>
      <c r="M76" s="6">
        <v>0</v>
      </c>
      <c r="N76" s="6">
        <v>30872.639999999999</v>
      </c>
      <c r="O76" t="s">
        <v>22</v>
      </c>
      <c r="Q76" s="6">
        <v>1543.63</v>
      </c>
      <c r="S76" s="19">
        <v>1543.63</v>
      </c>
    </row>
    <row r="77" spans="1:19" x14ac:dyDescent="0.25">
      <c r="A77" s="8" t="s">
        <v>31</v>
      </c>
      <c r="B77" s="4">
        <v>61200000</v>
      </c>
      <c r="C77" t="s">
        <v>32</v>
      </c>
      <c r="D77" s="4">
        <v>53</v>
      </c>
      <c r="E77" s="5">
        <v>45044</v>
      </c>
      <c r="F77" s="5">
        <v>45074</v>
      </c>
      <c r="G77" s="4">
        <v>70</v>
      </c>
      <c r="H77" s="6">
        <v>90045.2</v>
      </c>
      <c r="I77" s="6">
        <v>30872.639999999999</v>
      </c>
      <c r="J77" s="6">
        <v>1286.3599999999999</v>
      </c>
      <c r="K77" s="6">
        <v>0</v>
      </c>
      <c r="L77">
        <v>257.27</v>
      </c>
      <c r="M77" s="6">
        <v>0</v>
      </c>
      <c r="N77" s="6">
        <v>29586.28</v>
      </c>
      <c r="O77" t="s">
        <v>22</v>
      </c>
      <c r="Q77" s="6">
        <v>1543.63</v>
      </c>
      <c r="S77" s="19">
        <v>1543.63</v>
      </c>
    </row>
    <row r="78" spans="1:19" x14ac:dyDescent="0.25">
      <c r="A78" s="8" t="s">
        <v>31</v>
      </c>
      <c r="B78" s="4">
        <v>61200000</v>
      </c>
      <c r="C78" t="s">
        <v>32</v>
      </c>
      <c r="D78" s="4">
        <v>54</v>
      </c>
      <c r="E78" s="5">
        <v>45074</v>
      </c>
      <c r="F78" s="5">
        <v>45105</v>
      </c>
      <c r="G78" s="4">
        <v>70</v>
      </c>
      <c r="H78" s="6">
        <v>90045.2</v>
      </c>
      <c r="I78" s="6">
        <v>29586.28</v>
      </c>
      <c r="J78" s="6">
        <v>1286.3599999999999</v>
      </c>
      <c r="K78" s="6">
        <v>0</v>
      </c>
      <c r="L78">
        <v>257.27</v>
      </c>
      <c r="M78" s="6">
        <v>0</v>
      </c>
      <c r="N78" s="6">
        <v>28299.919999999998</v>
      </c>
      <c r="O78" t="s">
        <v>22</v>
      </c>
      <c r="Q78" s="6">
        <v>1543.63</v>
      </c>
      <c r="S78" s="19">
        <v>1543.63</v>
      </c>
    </row>
    <row r="79" spans="1:19" x14ac:dyDescent="0.25">
      <c r="A79" s="8" t="s">
        <v>31</v>
      </c>
      <c r="B79" s="4">
        <v>61200000</v>
      </c>
      <c r="C79" t="s">
        <v>32</v>
      </c>
      <c r="D79" s="4">
        <v>55</v>
      </c>
      <c r="E79" s="5">
        <v>45105</v>
      </c>
      <c r="F79" s="5">
        <v>45135</v>
      </c>
      <c r="G79" s="4">
        <v>70</v>
      </c>
      <c r="H79" s="6">
        <v>90045.2</v>
      </c>
      <c r="I79" s="6">
        <v>28299.919999999998</v>
      </c>
      <c r="J79" s="6">
        <v>1286.3599999999999</v>
      </c>
      <c r="K79" s="6">
        <v>0</v>
      </c>
      <c r="L79">
        <v>257.27</v>
      </c>
      <c r="M79" s="6">
        <v>0</v>
      </c>
      <c r="N79" s="6">
        <v>27013.56</v>
      </c>
      <c r="O79" t="s">
        <v>22</v>
      </c>
      <c r="P79">
        <v>2200005775</v>
      </c>
      <c r="Q79" s="6">
        <v>1543.63</v>
      </c>
      <c r="R79">
        <v>1543.63</v>
      </c>
      <c r="S79" s="19">
        <v>0</v>
      </c>
    </row>
    <row r="80" spans="1:19" x14ac:dyDescent="0.25">
      <c r="A80" s="8" t="s">
        <v>31</v>
      </c>
      <c r="B80" s="4">
        <v>61200000</v>
      </c>
      <c r="C80" t="s">
        <v>32</v>
      </c>
      <c r="D80" s="4">
        <v>56</v>
      </c>
      <c r="E80" s="5">
        <v>45135</v>
      </c>
      <c r="F80" s="5">
        <v>45166</v>
      </c>
      <c r="G80" s="4">
        <v>70</v>
      </c>
      <c r="H80" s="6">
        <v>90045.2</v>
      </c>
      <c r="I80" s="6">
        <v>27013.56</v>
      </c>
      <c r="J80" s="6">
        <v>1286.3599999999999</v>
      </c>
      <c r="K80" s="6">
        <v>0</v>
      </c>
      <c r="L80">
        <v>257.27</v>
      </c>
      <c r="M80" s="6">
        <v>0</v>
      </c>
      <c r="N80" s="6">
        <v>25727.200000000001</v>
      </c>
      <c r="O80" t="s">
        <v>22</v>
      </c>
      <c r="P80">
        <v>2200007095</v>
      </c>
      <c r="Q80" s="6">
        <v>1543.63</v>
      </c>
      <c r="R80">
        <v>1543.63</v>
      </c>
      <c r="S80" s="19">
        <v>0</v>
      </c>
    </row>
    <row r="81" spans="1:19" x14ac:dyDescent="0.25">
      <c r="A81" s="8" t="s">
        <v>31</v>
      </c>
      <c r="B81" s="4">
        <v>61200000</v>
      </c>
      <c r="C81" t="s">
        <v>32</v>
      </c>
      <c r="D81" s="4">
        <v>57</v>
      </c>
      <c r="E81" s="5">
        <v>45166</v>
      </c>
      <c r="F81" s="5">
        <v>45197</v>
      </c>
      <c r="G81" s="4">
        <v>70</v>
      </c>
      <c r="H81" s="6">
        <v>90045.2</v>
      </c>
      <c r="I81" s="6">
        <v>25727.200000000001</v>
      </c>
      <c r="J81" s="6">
        <v>1286.3599999999999</v>
      </c>
      <c r="K81" s="6">
        <v>0</v>
      </c>
      <c r="L81">
        <v>257.27</v>
      </c>
      <c r="M81" s="6">
        <v>0</v>
      </c>
      <c r="N81" s="6">
        <v>24440.84</v>
      </c>
      <c r="O81" t="s">
        <v>22</v>
      </c>
      <c r="P81">
        <v>2200009833</v>
      </c>
      <c r="Q81" s="6">
        <v>1543.63</v>
      </c>
      <c r="R81">
        <v>1543.63</v>
      </c>
      <c r="S81" s="19">
        <v>0</v>
      </c>
    </row>
    <row r="82" spans="1:19" x14ac:dyDescent="0.25">
      <c r="A82" s="8" t="s">
        <v>31</v>
      </c>
      <c r="B82" s="4">
        <v>61200000</v>
      </c>
      <c r="C82" t="s">
        <v>32</v>
      </c>
      <c r="D82" s="4">
        <v>58</v>
      </c>
      <c r="E82" s="5">
        <v>45197</v>
      </c>
      <c r="F82" s="5">
        <v>45227</v>
      </c>
      <c r="G82" s="4">
        <v>70</v>
      </c>
      <c r="H82" s="6">
        <v>90045.2</v>
      </c>
      <c r="I82" s="6">
        <v>24440.84</v>
      </c>
      <c r="J82" s="6">
        <v>1286.3599999999999</v>
      </c>
      <c r="K82" s="6">
        <v>0</v>
      </c>
      <c r="L82">
        <v>257.27</v>
      </c>
      <c r="M82" s="6">
        <v>0</v>
      </c>
      <c r="N82" s="6">
        <v>23154.48</v>
      </c>
      <c r="O82" t="s">
        <v>22</v>
      </c>
      <c r="P82">
        <v>2200010612</v>
      </c>
      <c r="Q82" s="6">
        <v>1543.63</v>
      </c>
      <c r="R82">
        <v>1543.63</v>
      </c>
      <c r="S82" s="19">
        <v>0</v>
      </c>
    </row>
    <row r="83" spans="1:19" x14ac:dyDescent="0.25">
      <c r="A83" s="8" t="s">
        <v>31</v>
      </c>
      <c r="B83" s="4">
        <v>61200000</v>
      </c>
      <c r="C83" t="s">
        <v>32</v>
      </c>
      <c r="D83" s="4">
        <v>59</v>
      </c>
      <c r="E83" s="5">
        <v>45227</v>
      </c>
      <c r="F83" s="5">
        <v>45258</v>
      </c>
      <c r="G83" s="4">
        <v>70</v>
      </c>
      <c r="H83" s="6">
        <v>90045.2</v>
      </c>
      <c r="I83" s="6">
        <v>23154.48</v>
      </c>
      <c r="J83" s="6">
        <v>1286.3599999999999</v>
      </c>
      <c r="K83" s="6">
        <v>0</v>
      </c>
      <c r="L83">
        <v>257.27</v>
      </c>
      <c r="M83" s="6">
        <v>0</v>
      </c>
      <c r="N83" s="6">
        <v>21868.12</v>
      </c>
      <c r="O83" t="s">
        <v>22</v>
      </c>
      <c r="P83">
        <v>2200012166</v>
      </c>
      <c r="Q83" s="6">
        <v>1543.63</v>
      </c>
      <c r="R83">
        <v>1543.63</v>
      </c>
      <c r="S83" s="19">
        <v>0</v>
      </c>
    </row>
    <row r="84" spans="1:19" x14ac:dyDescent="0.25">
      <c r="A84" s="8" t="s">
        <v>31</v>
      </c>
      <c r="B84" s="4">
        <v>61200000</v>
      </c>
      <c r="C84" t="s">
        <v>32</v>
      </c>
      <c r="D84" s="4">
        <v>60</v>
      </c>
      <c r="E84" s="5">
        <v>45258</v>
      </c>
      <c r="F84" s="5">
        <v>45288</v>
      </c>
      <c r="G84" s="4">
        <v>70</v>
      </c>
      <c r="H84" s="6">
        <v>90045.2</v>
      </c>
      <c r="I84" s="6">
        <v>21868.12</v>
      </c>
      <c r="J84" s="6">
        <v>1286.3599999999999</v>
      </c>
      <c r="K84" s="6">
        <v>0</v>
      </c>
      <c r="L84">
        <v>257.27</v>
      </c>
      <c r="M84" s="6">
        <v>0</v>
      </c>
      <c r="N84" s="6">
        <v>20581.759999999998</v>
      </c>
      <c r="O84" t="s">
        <v>22</v>
      </c>
      <c r="P84">
        <v>2200014000</v>
      </c>
      <c r="Q84" s="6">
        <v>1543.63</v>
      </c>
      <c r="R84">
        <v>1543.63</v>
      </c>
      <c r="S84" s="19">
        <v>0</v>
      </c>
    </row>
    <row r="85" spans="1:19" x14ac:dyDescent="0.25">
      <c r="A85" s="9" t="s">
        <v>31</v>
      </c>
      <c r="B85" s="14">
        <v>61200000</v>
      </c>
      <c r="C85" s="15" t="s">
        <v>32</v>
      </c>
      <c r="D85" s="14">
        <v>61</v>
      </c>
      <c r="E85" s="16">
        <v>45288</v>
      </c>
      <c r="F85" s="16">
        <v>45319</v>
      </c>
      <c r="G85" s="14">
        <v>70</v>
      </c>
      <c r="H85" s="17">
        <v>90045.2</v>
      </c>
      <c r="I85" s="17">
        <v>20581.759999999998</v>
      </c>
      <c r="J85" s="17">
        <v>1286.3599999999999</v>
      </c>
      <c r="K85" s="17">
        <v>0</v>
      </c>
      <c r="L85" s="15">
        <v>257.27</v>
      </c>
      <c r="M85" s="17">
        <v>0</v>
      </c>
      <c r="N85" s="17">
        <v>19295.400000000001</v>
      </c>
      <c r="O85" s="15" t="s">
        <v>22</v>
      </c>
      <c r="P85" s="15">
        <v>2200016361</v>
      </c>
      <c r="Q85" s="17">
        <v>1543.63</v>
      </c>
      <c r="R85" s="15">
        <v>1543.63</v>
      </c>
      <c r="S85" s="20">
        <v>0</v>
      </c>
    </row>
    <row r="86" spans="1:19" x14ac:dyDescent="0.25">
      <c r="A86" s="21" t="s">
        <v>32</v>
      </c>
      <c r="B86" s="22"/>
      <c r="C86" s="22"/>
      <c r="D86" s="22"/>
      <c r="E86" s="22"/>
      <c r="F86" s="22"/>
      <c r="G86" s="22"/>
      <c r="H86" s="22"/>
      <c r="I86" s="22"/>
      <c r="J86" s="23">
        <f>SUM(J74:J85)</f>
        <v>15436.320000000002</v>
      </c>
      <c r="K86" s="23">
        <f>SUM(K74:K85)</f>
        <v>0</v>
      </c>
      <c r="L86" s="22">
        <f>SUM(L74:L85)</f>
        <v>3087.24</v>
      </c>
      <c r="M86" s="22"/>
      <c r="N86" s="22"/>
      <c r="O86" s="22"/>
      <c r="P86" s="22"/>
      <c r="Q86" s="23">
        <f>SUM(Q74:Q85)</f>
        <v>18523.560000000005</v>
      </c>
      <c r="R86" s="22">
        <f>SUM(R74:R85)</f>
        <v>10805.41</v>
      </c>
      <c r="S86" s="24">
        <f>SUM(S74:S85)</f>
        <v>7718.1500000000005</v>
      </c>
    </row>
    <row r="88" spans="1:19" x14ac:dyDescent="0.25">
      <c r="A88" s="7" t="s">
        <v>33</v>
      </c>
      <c r="B88" s="10">
        <v>61200000</v>
      </c>
      <c r="C88" s="11" t="s">
        <v>34</v>
      </c>
      <c r="D88" s="10">
        <v>50</v>
      </c>
      <c r="E88" s="12">
        <v>44954</v>
      </c>
      <c r="F88" s="12">
        <v>44985</v>
      </c>
      <c r="G88" s="10">
        <v>70</v>
      </c>
      <c r="H88" s="13">
        <v>90045.2</v>
      </c>
      <c r="I88" s="13">
        <v>34731.72</v>
      </c>
      <c r="J88" s="13">
        <v>1286.3599999999999</v>
      </c>
      <c r="K88" s="13">
        <v>0</v>
      </c>
      <c r="L88" s="11">
        <v>257.27</v>
      </c>
      <c r="M88" s="13">
        <v>0</v>
      </c>
      <c r="N88" s="13">
        <v>33445.360000000001</v>
      </c>
      <c r="O88" s="11" t="s">
        <v>22</v>
      </c>
      <c r="P88" s="11"/>
      <c r="Q88" s="13">
        <v>1543.63</v>
      </c>
      <c r="R88" s="11"/>
      <c r="S88" s="18">
        <v>1543.63</v>
      </c>
    </row>
    <row r="89" spans="1:19" x14ac:dyDescent="0.25">
      <c r="A89" s="8" t="s">
        <v>33</v>
      </c>
      <c r="B89" s="4">
        <v>61200000</v>
      </c>
      <c r="C89" t="s">
        <v>34</v>
      </c>
      <c r="D89" s="4">
        <v>51</v>
      </c>
      <c r="E89" s="5">
        <v>44985</v>
      </c>
      <c r="F89" s="5">
        <v>45013</v>
      </c>
      <c r="G89" s="4">
        <v>70</v>
      </c>
      <c r="H89" s="6">
        <v>90045.2</v>
      </c>
      <c r="I89" s="6">
        <v>33445.360000000001</v>
      </c>
      <c r="J89" s="6">
        <v>1286.3599999999999</v>
      </c>
      <c r="K89" s="6">
        <v>0</v>
      </c>
      <c r="L89">
        <v>257.27</v>
      </c>
      <c r="M89" s="6">
        <v>0</v>
      </c>
      <c r="N89" s="6">
        <v>32159</v>
      </c>
      <c r="O89" t="s">
        <v>22</v>
      </c>
      <c r="Q89" s="6">
        <v>1543.63</v>
      </c>
      <c r="S89" s="19">
        <v>1543.63</v>
      </c>
    </row>
    <row r="90" spans="1:19" x14ac:dyDescent="0.25">
      <c r="A90" s="8" t="s">
        <v>33</v>
      </c>
      <c r="B90" s="4">
        <v>61200000</v>
      </c>
      <c r="C90" t="s">
        <v>34</v>
      </c>
      <c r="D90" s="4">
        <v>52</v>
      </c>
      <c r="E90" s="5">
        <v>45013</v>
      </c>
      <c r="F90" s="5">
        <v>45044</v>
      </c>
      <c r="G90" s="4">
        <v>70</v>
      </c>
      <c r="H90" s="6">
        <v>90045.2</v>
      </c>
      <c r="I90" s="6">
        <v>32159</v>
      </c>
      <c r="J90" s="6">
        <v>1286.3599999999999</v>
      </c>
      <c r="K90" s="6">
        <v>0</v>
      </c>
      <c r="L90">
        <v>257.27</v>
      </c>
      <c r="M90" s="6">
        <v>0</v>
      </c>
      <c r="N90" s="6">
        <v>30872.639999999999</v>
      </c>
      <c r="O90" t="s">
        <v>22</v>
      </c>
      <c r="Q90" s="6">
        <v>1543.63</v>
      </c>
      <c r="S90" s="19">
        <v>1543.63</v>
      </c>
    </row>
    <row r="91" spans="1:19" x14ac:dyDescent="0.25">
      <c r="A91" s="8" t="s">
        <v>33</v>
      </c>
      <c r="B91" s="4">
        <v>61200000</v>
      </c>
      <c r="C91" t="s">
        <v>34</v>
      </c>
      <c r="D91" s="4">
        <v>53</v>
      </c>
      <c r="E91" s="5">
        <v>45044</v>
      </c>
      <c r="F91" s="5">
        <v>45074</v>
      </c>
      <c r="G91" s="4">
        <v>70</v>
      </c>
      <c r="H91" s="6">
        <v>90045.2</v>
      </c>
      <c r="I91" s="6">
        <v>30872.639999999999</v>
      </c>
      <c r="J91" s="6">
        <v>1286.3599999999999</v>
      </c>
      <c r="K91" s="6">
        <v>0</v>
      </c>
      <c r="L91">
        <v>257.27</v>
      </c>
      <c r="M91" s="6">
        <v>0</v>
      </c>
      <c r="N91" s="6">
        <v>29586.28</v>
      </c>
      <c r="O91" t="s">
        <v>22</v>
      </c>
      <c r="Q91" s="6">
        <v>1543.63</v>
      </c>
      <c r="S91" s="19">
        <v>1543.63</v>
      </c>
    </row>
    <row r="92" spans="1:19" x14ac:dyDescent="0.25">
      <c r="A92" s="8" t="s">
        <v>33</v>
      </c>
      <c r="B92" s="4">
        <v>61200000</v>
      </c>
      <c r="C92" t="s">
        <v>34</v>
      </c>
      <c r="D92" s="4">
        <v>54</v>
      </c>
      <c r="E92" s="5">
        <v>45074</v>
      </c>
      <c r="F92" s="5">
        <v>45105</v>
      </c>
      <c r="G92" s="4">
        <v>70</v>
      </c>
      <c r="H92" s="6">
        <v>90045.2</v>
      </c>
      <c r="I92" s="6">
        <v>29586.28</v>
      </c>
      <c r="J92" s="6">
        <v>1286.3599999999999</v>
      </c>
      <c r="K92" s="6">
        <v>0</v>
      </c>
      <c r="L92">
        <v>257.27</v>
      </c>
      <c r="M92" s="6">
        <v>0</v>
      </c>
      <c r="N92" s="6">
        <v>28299.919999999998</v>
      </c>
      <c r="O92" t="s">
        <v>22</v>
      </c>
      <c r="Q92" s="6">
        <v>1543.63</v>
      </c>
      <c r="S92" s="19">
        <v>1543.63</v>
      </c>
    </row>
    <row r="93" spans="1:19" x14ac:dyDescent="0.25">
      <c r="A93" s="8" t="s">
        <v>33</v>
      </c>
      <c r="B93" s="4">
        <v>61200000</v>
      </c>
      <c r="C93" t="s">
        <v>34</v>
      </c>
      <c r="D93" s="4">
        <v>55</v>
      </c>
      <c r="E93" s="5">
        <v>45105</v>
      </c>
      <c r="F93" s="5">
        <v>45135</v>
      </c>
      <c r="G93" s="4">
        <v>70</v>
      </c>
      <c r="H93" s="6">
        <v>90045.2</v>
      </c>
      <c r="I93" s="6">
        <v>28299.919999999998</v>
      </c>
      <c r="J93" s="6">
        <v>1286.3599999999999</v>
      </c>
      <c r="K93" s="6">
        <v>0</v>
      </c>
      <c r="L93">
        <v>257.27</v>
      </c>
      <c r="M93" s="6">
        <v>0</v>
      </c>
      <c r="N93" s="6">
        <v>27013.56</v>
      </c>
      <c r="O93" t="s">
        <v>22</v>
      </c>
      <c r="P93">
        <v>2200005770</v>
      </c>
      <c r="Q93" s="6">
        <v>1543.63</v>
      </c>
      <c r="R93">
        <v>1543.63</v>
      </c>
      <c r="S93" s="19">
        <v>0</v>
      </c>
    </row>
    <row r="94" spans="1:19" x14ac:dyDescent="0.25">
      <c r="A94" s="8" t="s">
        <v>33</v>
      </c>
      <c r="B94" s="4">
        <v>61200000</v>
      </c>
      <c r="C94" t="s">
        <v>34</v>
      </c>
      <c r="D94" s="4">
        <v>56</v>
      </c>
      <c r="E94" s="5">
        <v>45135</v>
      </c>
      <c r="F94" s="5">
        <v>45166</v>
      </c>
      <c r="G94" s="4">
        <v>70</v>
      </c>
      <c r="H94" s="6">
        <v>90045.2</v>
      </c>
      <c r="I94" s="6">
        <v>27013.56</v>
      </c>
      <c r="J94" s="6">
        <v>1286.3599999999999</v>
      </c>
      <c r="K94" s="6">
        <v>0</v>
      </c>
      <c r="L94">
        <v>257.27</v>
      </c>
      <c r="M94" s="6">
        <v>0</v>
      </c>
      <c r="N94" s="6">
        <v>25727.200000000001</v>
      </c>
      <c r="O94" t="s">
        <v>22</v>
      </c>
      <c r="P94">
        <v>2200007090</v>
      </c>
      <c r="Q94" s="6">
        <v>1543.63</v>
      </c>
      <c r="R94">
        <v>1543.63</v>
      </c>
      <c r="S94" s="19">
        <v>0</v>
      </c>
    </row>
    <row r="95" spans="1:19" x14ac:dyDescent="0.25">
      <c r="A95" s="8" t="s">
        <v>33</v>
      </c>
      <c r="B95" s="4">
        <v>61200000</v>
      </c>
      <c r="C95" t="s">
        <v>34</v>
      </c>
      <c r="D95" s="4">
        <v>57</v>
      </c>
      <c r="E95" s="5">
        <v>45166</v>
      </c>
      <c r="F95" s="5">
        <v>45197</v>
      </c>
      <c r="G95" s="4">
        <v>70</v>
      </c>
      <c r="H95" s="6">
        <v>90045.2</v>
      </c>
      <c r="I95" s="6">
        <v>25727.200000000001</v>
      </c>
      <c r="J95" s="6">
        <v>1286.3599999999999</v>
      </c>
      <c r="K95" s="6">
        <v>0</v>
      </c>
      <c r="L95">
        <v>257.27</v>
      </c>
      <c r="M95" s="6">
        <v>0</v>
      </c>
      <c r="N95" s="6">
        <v>24440.84</v>
      </c>
      <c r="O95" t="s">
        <v>22</v>
      </c>
      <c r="P95">
        <v>2200009836</v>
      </c>
      <c r="Q95" s="6">
        <v>1543.63</v>
      </c>
      <c r="R95">
        <v>1543.63</v>
      </c>
      <c r="S95" s="19">
        <v>0</v>
      </c>
    </row>
    <row r="96" spans="1:19" x14ac:dyDescent="0.25">
      <c r="A96" s="8" t="s">
        <v>33</v>
      </c>
      <c r="B96" s="4">
        <v>61200000</v>
      </c>
      <c r="C96" t="s">
        <v>34</v>
      </c>
      <c r="D96" s="4">
        <v>58</v>
      </c>
      <c r="E96" s="5">
        <v>45197</v>
      </c>
      <c r="F96" s="5">
        <v>45227</v>
      </c>
      <c r="G96" s="4">
        <v>70</v>
      </c>
      <c r="H96" s="6">
        <v>90045.2</v>
      </c>
      <c r="I96" s="6">
        <v>24440.84</v>
      </c>
      <c r="J96" s="6">
        <v>1286.3599999999999</v>
      </c>
      <c r="K96" s="6">
        <v>0</v>
      </c>
      <c r="L96">
        <v>257.27</v>
      </c>
      <c r="M96" s="6">
        <v>0</v>
      </c>
      <c r="N96" s="6">
        <v>23154.48</v>
      </c>
      <c r="O96" t="s">
        <v>22</v>
      </c>
      <c r="P96">
        <v>2200010608</v>
      </c>
      <c r="Q96" s="6">
        <v>1543.63</v>
      </c>
      <c r="R96">
        <v>1543.63</v>
      </c>
      <c r="S96" s="19">
        <v>0</v>
      </c>
    </row>
    <row r="97" spans="1:19" x14ac:dyDescent="0.25">
      <c r="A97" s="8" t="s">
        <v>33</v>
      </c>
      <c r="B97" s="4">
        <v>61200000</v>
      </c>
      <c r="C97" t="s">
        <v>34</v>
      </c>
      <c r="D97" s="4">
        <v>59</v>
      </c>
      <c r="E97" s="5">
        <v>45227</v>
      </c>
      <c r="F97" s="5">
        <v>45258</v>
      </c>
      <c r="G97" s="4">
        <v>70</v>
      </c>
      <c r="H97" s="6">
        <v>90045.2</v>
      </c>
      <c r="I97" s="6">
        <v>23154.48</v>
      </c>
      <c r="J97" s="6">
        <v>1286.3599999999999</v>
      </c>
      <c r="K97" s="6">
        <v>0</v>
      </c>
      <c r="L97">
        <v>257.27</v>
      </c>
      <c r="M97" s="6">
        <v>0</v>
      </c>
      <c r="N97" s="6">
        <v>21868.12</v>
      </c>
      <c r="O97" t="s">
        <v>22</v>
      </c>
      <c r="P97">
        <v>2200012163</v>
      </c>
      <c r="Q97" s="6">
        <v>1543.63</v>
      </c>
      <c r="R97">
        <v>1543.63</v>
      </c>
      <c r="S97" s="19">
        <v>0</v>
      </c>
    </row>
    <row r="98" spans="1:19" x14ac:dyDescent="0.25">
      <c r="A98" s="8" t="s">
        <v>33</v>
      </c>
      <c r="B98" s="4">
        <v>61200000</v>
      </c>
      <c r="C98" t="s">
        <v>34</v>
      </c>
      <c r="D98" s="4">
        <v>60</v>
      </c>
      <c r="E98" s="5">
        <v>45258</v>
      </c>
      <c r="F98" s="5">
        <v>45288</v>
      </c>
      <c r="G98" s="4">
        <v>70</v>
      </c>
      <c r="H98" s="6">
        <v>90045.2</v>
      </c>
      <c r="I98" s="6">
        <v>21868.12</v>
      </c>
      <c r="J98" s="6">
        <v>1286.3599999999999</v>
      </c>
      <c r="K98" s="6">
        <v>0</v>
      </c>
      <c r="L98">
        <v>257.27</v>
      </c>
      <c r="M98" s="6">
        <v>0</v>
      </c>
      <c r="N98" s="6">
        <v>20581.759999999998</v>
      </c>
      <c r="O98" t="s">
        <v>22</v>
      </c>
      <c r="P98">
        <v>2200013997</v>
      </c>
      <c r="Q98" s="6">
        <v>1543.63</v>
      </c>
      <c r="R98">
        <v>1543.63</v>
      </c>
      <c r="S98" s="19">
        <v>0</v>
      </c>
    </row>
    <row r="99" spans="1:19" x14ac:dyDescent="0.25">
      <c r="A99" s="9" t="s">
        <v>33</v>
      </c>
      <c r="B99" s="14">
        <v>61200000</v>
      </c>
      <c r="C99" s="15" t="s">
        <v>34</v>
      </c>
      <c r="D99" s="14">
        <v>61</v>
      </c>
      <c r="E99" s="16">
        <v>45288</v>
      </c>
      <c r="F99" s="16">
        <v>45319</v>
      </c>
      <c r="G99" s="14">
        <v>70</v>
      </c>
      <c r="H99" s="17">
        <v>90045.2</v>
      </c>
      <c r="I99" s="17">
        <v>20581.759999999998</v>
      </c>
      <c r="J99" s="17">
        <v>1286.3599999999999</v>
      </c>
      <c r="K99" s="17">
        <v>0</v>
      </c>
      <c r="L99" s="15">
        <v>257.27</v>
      </c>
      <c r="M99" s="17">
        <v>0</v>
      </c>
      <c r="N99" s="17">
        <v>19295.400000000001</v>
      </c>
      <c r="O99" s="15" t="s">
        <v>22</v>
      </c>
      <c r="P99" s="15">
        <v>2200016362</v>
      </c>
      <c r="Q99" s="17">
        <v>1543.63</v>
      </c>
      <c r="R99" s="15">
        <v>1543.63</v>
      </c>
      <c r="S99" s="20">
        <v>0</v>
      </c>
    </row>
    <row r="100" spans="1:19" x14ac:dyDescent="0.25">
      <c r="A100" s="21" t="s">
        <v>34</v>
      </c>
      <c r="B100" s="22"/>
      <c r="C100" s="22"/>
      <c r="D100" s="22"/>
      <c r="E100" s="22"/>
      <c r="F100" s="22"/>
      <c r="G100" s="22"/>
      <c r="H100" s="22"/>
      <c r="I100" s="22"/>
      <c r="J100" s="23">
        <f>SUM(J88:J99)</f>
        <v>15436.320000000002</v>
      </c>
      <c r="K100" s="23">
        <f>SUM(K88:K99)</f>
        <v>0</v>
      </c>
      <c r="L100" s="22">
        <f>SUM(L88:L99)</f>
        <v>3087.24</v>
      </c>
      <c r="M100" s="22"/>
      <c r="N100" s="22"/>
      <c r="O100" s="22"/>
      <c r="P100" s="22"/>
      <c r="Q100" s="23">
        <f>SUM(Q88:Q99)</f>
        <v>18523.560000000005</v>
      </c>
      <c r="R100" s="22">
        <f>SUM(R88:R99)</f>
        <v>10805.41</v>
      </c>
      <c r="S100" s="24">
        <f>SUM(S88:S99)</f>
        <v>7718.1500000000005</v>
      </c>
    </row>
    <row r="101" spans="1:19" x14ac:dyDescent="0.25">
      <c r="A101" s="21">
        <v>61200000</v>
      </c>
      <c r="B101" s="22"/>
      <c r="C101" s="22"/>
      <c r="D101" s="22"/>
      <c r="E101" s="22"/>
      <c r="F101" s="22"/>
      <c r="G101" s="22"/>
      <c r="H101" s="22"/>
      <c r="I101" s="22"/>
      <c r="J101" s="23">
        <f>(J16+J30+J44+J58+J72+J86+J100)</f>
        <v>96122.880000000005</v>
      </c>
      <c r="K101" s="23">
        <f>(K16+K30+K44+K58+K72+K86+K100)</f>
        <v>0</v>
      </c>
      <c r="L101" s="22">
        <f>(L16+L30+L44+L58+L72+L86+L100)</f>
        <v>19224.599999999999</v>
      </c>
      <c r="M101" s="22"/>
      <c r="N101" s="22"/>
      <c r="O101" s="22"/>
      <c r="P101" s="22"/>
      <c r="Q101" s="23">
        <f>(Q16+Q30+Q44+Q58+Q72+Q86+Q100)</f>
        <v>115347.48000000001</v>
      </c>
      <c r="R101" s="22">
        <f>(R16+R30+R44+R58+R72+R86+R100)</f>
        <v>53426.03</v>
      </c>
      <c r="S101" s="24">
        <f>(S16+S30+S44+S58+S72+S86+S100)</f>
        <v>61921.450000000004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7"/>
  <sheetViews>
    <sheetView workbookViewId="0"/>
  </sheetViews>
  <sheetFormatPr baseColWidth="10" defaultColWidth="9.140625" defaultRowHeight="15" x14ac:dyDescent="0.25"/>
  <cols>
    <col min="1" max="1" width="50" customWidth="1"/>
    <col min="2" max="2" width="30" customWidth="1"/>
    <col min="3" max="3" width="50" customWidth="1"/>
    <col min="4" max="4" width="14" customWidth="1"/>
    <col min="5" max="5" width="19" customWidth="1"/>
    <col min="6" max="6" width="15" customWidth="1"/>
    <col min="7" max="7" width="7" customWidth="1"/>
    <col min="8" max="8" width="21" customWidth="1"/>
    <col min="9" max="9" width="38" customWidth="1"/>
    <col min="10" max="10" width="14" customWidth="1"/>
    <col min="11" max="11" width="13" customWidth="1"/>
    <col min="12" max="12" width="10" customWidth="1"/>
    <col min="13" max="13" width="14" customWidth="1"/>
    <col min="14" max="14" width="36" customWidth="1"/>
    <col min="15" max="15" width="18" customWidth="1"/>
    <col min="16" max="16" width="15" customWidth="1"/>
    <col min="17" max="17" width="25" customWidth="1"/>
    <col min="18" max="18" width="18" customWidth="1"/>
    <col min="19" max="19" width="10" customWidth="1"/>
    <col min="26" max="26" width="9.140625" customWidth="1"/>
  </cols>
  <sheetData>
    <row r="1" spans="1:19" ht="15.75" x14ac:dyDescent="0.2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3" spans="1:19" x14ac:dyDescent="0.25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3" t="s">
        <v>19</v>
      </c>
    </row>
    <row r="4" spans="1:19" x14ac:dyDescent="0.25">
      <c r="A4" s="7" t="s">
        <v>35</v>
      </c>
      <c r="B4" s="10">
        <v>61220001</v>
      </c>
      <c r="C4" s="11" t="s">
        <v>36</v>
      </c>
      <c r="D4" s="10">
        <v>42</v>
      </c>
      <c r="E4" s="12">
        <v>44931</v>
      </c>
      <c r="F4" s="12">
        <v>44962</v>
      </c>
      <c r="G4" s="10">
        <v>66</v>
      </c>
      <c r="H4" s="13">
        <v>40797.9</v>
      </c>
      <c r="I4" s="13">
        <v>19162.650000000001</v>
      </c>
      <c r="J4" s="13">
        <v>618.15</v>
      </c>
      <c r="K4" s="13">
        <v>0</v>
      </c>
      <c r="L4" s="11">
        <v>123.63</v>
      </c>
      <c r="M4" s="13">
        <v>0</v>
      </c>
      <c r="N4" s="13">
        <v>18544.5</v>
      </c>
      <c r="O4" s="11" t="s">
        <v>22</v>
      </c>
      <c r="P4" s="11"/>
      <c r="Q4" s="13">
        <v>741.78</v>
      </c>
      <c r="R4" s="11"/>
      <c r="S4" s="18">
        <v>741.78</v>
      </c>
    </row>
    <row r="5" spans="1:19" x14ac:dyDescent="0.25">
      <c r="A5" s="8" t="s">
        <v>35</v>
      </c>
      <c r="B5" s="4">
        <v>61220001</v>
      </c>
      <c r="C5" t="s">
        <v>36</v>
      </c>
      <c r="D5" s="4">
        <v>43</v>
      </c>
      <c r="E5" s="5">
        <v>44962</v>
      </c>
      <c r="F5" s="5">
        <v>44990</v>
      </c>
      <c r="G5" s="4">
        <v>66</v>
      </c>
      <c r="H5" s="6">
        <v>40797.9</v>
      </c>
      <c r="I5" s="6">
        <v>18544.5</v>
      </c>
      <c r="J5" s="6">
        <v>618.15</v>
      </c>
      <c r="K5" s="6">
        <v>0</v>
      </c>
      <c r="L5">
        <v>123.63</v>
      </c>
      <c r="M5" s="6">
        <v>0</v>
      </c>
      <c r="N5" s="6">
        <v>17926.349999999999</v>
      </c>
      <c r="O5" t="s">
        <v>22</v>
      </c>
      <c r="Q5" s="6">
        <v>741.78</v>
      </c>
      <c r="S5" s="19">
        <v>741.78</v>
      </c>
    </row>
    <row r="6" spans="1:19" x14ac:dyDescent="0.25">
      <c r="A6" s="8" t="s">
        <v>35</v>
      </c>
      <c r="B6" s="4">
        <v>61220001</v>
      </c>
      <c r="C6" t="s">
        <v>36</v>
      </c>
      <c r="D6" s="4">
        <v>44</v>
      </c>
      <c r="E6" s="5">
        <v>44990</v>
      </c>
      <c r="F6" s="5">
        <v>45021</v>
      </c>
      <c r="G6" s="4">
        <v>66</v>
      </c>
      <c r="H6" s="6">
        <v>40797.9</v>
      </c>
      <c r="I6" s="6">
        <v>17926.349999999999</v>
      </c>
      <c r="J6" s="6">
        <v>618.15</v>
      </c>
      <c r="K6" s="6">
        <v>0</v>
      </c>
      <c r="L6">
        <v>123.63</v>
      </c>
      <c r="M6" s="6">
        <v>0</v>
      </c>
      <c r="N6" s="6">
        <v>17308.2</v>
      </c>
      <c r="O6" t="s">
        <v>22</v>
      </c>
      <c r="Q6" s="6">
        <v>741.78</v>
      </c>
      <c r="S6" s="19">
        <v>741.78</v>
      </c>
    </row>
    <row r="7" spans="1:19" x14ac:dyDescent="0.25">
      <c r="A7" s="8" t="s">
        <v>35</v>
      </c>
      <c r="B7" s="4">
        <v>61220001</v>
      </c>
      <c r="C7" t="s">
        <v>36</v>
      </c>
      <c r="D7" s="4">
        <v>45</v>
      </c>
      <c r="E7" s="5">
        <v>45021</v>
      </c>
      <c r="F7" s="5">
        <v>45051</v>
      </c>
      <c r="G7" s="4">
        <v>66</v>
      </c>
      <c r="H7" s="6">
        <v>40797.9</v>
      </c>
      <c r="I7" s="6">
        <v>17308.2</v>
      </c>
      <c r="J7" s="6">
        <v>618.15</v>
      </c>
      <c r="K7" s="6">
        <v>0</v>
      </c>
      <c r="L7">
        <v>123.63</v>
      </c>
      <c r="M7" s="6">
        <v>0</v>
      </c>
      <c r="N7" s="6">
        <v>16690.05</v>
      </c>
      <c r="O7" t="s">
        <v>22</v>
      </c>
      <c r="Q7" s="6">
        <v>741.78</v>
      </c>
      <c r="S7" s="19">
        <v>741.78</v>
      </c>
    </row>
    <row r="8" spans="1:19" x14ac:dyDescent="0.25">
      <c r="A8" s="8" t="s">
        <v>35</v>
      </c>
      <c r="B8" s="4">
        <v>61220001</v>
      </c>
      <c r="C8" t="s">
        <v>36</v>
      </c>
      <c r="D8" s="4">
        <v>46</v>
      </c>
      <c r="E8" s="5">
        <v>45051</v>
      </c>
      <c r="F8" s="5">
        <v>45082</v>
      </c>
      <c r="G8" s="4">
        <v>66</v>
      </c>
      <c r="H8" s="6">
        <v>40797.9</v>
      </c>
      <c r="I8" s="6">
        <v>16690.05</v>
      </c>
      <c r="J8" s="6">
        <v>618.15</v>
      </c>
      <c r="K8" s="6">
        <v>0</v>
      </c>
      <c r="L8">
        <v>123.63</v>
      </c>
      <c r="M8" s="6">
        <v>0</v>
      </c>
      <c r="N8" s="6">
        <v>16071.9</v>
      </c>
      <c r="O8" t="s">
        <v>22</v>
      </c>
      <c r="Q8" s="6">
        <v>741.78</v>
      </c>
      <c r="S8" s="19">
        <v>741.78</v>
      </c>
    </row>
    <row r="9" spans="1:19" x14ac:dyDescent="0.25">
      <c r="A9" s="8" t="s">
        <v>35</v>
      </c>
      <c r="B9" s="4">
        <v>61220001</v>
      </c>
      <c r="C9" t="s">
        <v>36</v>
      </c>
      <c r="D9" s="4">
        <v>47</v>
      </c>
      <c r="E9" s="5">
        <v>45082</v>
      </c>
      <c r="F9" s="5">
        <v>45112</v>
      </c>
      <c r="G9" s="4">
        <v>66</v>
      </c>
      <c r="H9" s="6">
        <v>40797.9</v>
      </c>
      <c r="I9" s="6">
        <v>16071.9</v>
      </c>
      <c r="J9" s="6">
        <v>618.15</v>
      </c>
      <c r="K9" s="6">
        <v>0</v>
      </c>
      <c r="L9">
        <v>123.63</v>
      </c>
      <c r="M9" s="6">
        <v>0</v>
      </c>
      <c r="N9" s="6">
        <v>15453.75</v>
      </c>
      <c r="O9" t="s">
        <v>22</v>
      </c>
      <c r="P9">
        <v>2200005774</v>
      </c>
      <c r="Q9" s="6">
        <v>741.78</v>
      </c>
      <c r="R9">
        <v>741.78</v>
      </c>
      <c r="S9" s="19">
        <v>0</v>
      </c>
    </row>
    <row r="10" spans="1:19" x14ac:dyDescent="0.25">
      <c r="A10" s="8" t="s">
        <v>35</v>
      </c>
      <c r="B10" s="4">
        <v>61220001</v>
      </c>
      <c r="C10" t="s">
        <v>36</v>
      </c>
      <c r="D10" s="4">
        <v>48</v>
      </c>
      <c r="E10" s="5">
        <v>45112</v>
      </c>
      <c r="F10" s="5">
        <v>45143</v>
      </c>
      <c r="G10" s="4">
        <v>66</v>
      </c>
      <c r="H10" s="6">
        <v>40797.9</v>
      </c>
      <c r="I10" s="6">
        <v>15453.75</v>
      </c>
      <c r="J10" s="6">
        <v>618.15</v>
      </c>
      <c r="K10" s="6">
        <v>0</v>
      </c>
      <c r="L10">
        <v>123.63</v>
      </c>
      <c r="M10" s="6">
        <v>0</v>
      </c>
      <c r="N10" s="6">
        <v>14835.6</v>
      </c>
      <c r="O10" t="s">
        <v>22</v>
      </c>
      <c r="P10">
        <v>2200007096</v>
      </c>
      <c r="Q10" s="6">
        <v>741.78</v>
      </c>
      <c r="R10">
        <v>741.78</v>
      </c>
      <c r="S10" s="19">
        <v>0</v>
      </c>
    </row>
    <row r="11" spans="1:19" x14ac:dyDescent="0.25">
      <c r="A11" s="8" t="s">
        <v>35</v>
      </c>
      <c r="B11" s="4">
        <v>61220001</v>
      </c>
      <c r="C11" t="s">
        <v>36</v>
      </c>
      <c r="D11" s="4">
        <v>49</v>
      </c>
      <c r="E11" s="5">
        <v>45143</v>
      </c>
      <c r="F11" s="5">
        <v>45174</v>
      </c>
      <c r="G11" s="4">
        <v>66</v>
      </c>
      <c r="H11" s="6">
        <v>40797.9</v>
      </c>
      <c r="I11" s="6">
        <v>14835.6</v>
      </c>
      <c r="J11" s="6">
        <v>618.15</v>
      </c>
      <c r="K11" s="6">
        <v>0</v>
      </c>
      <c r="L11">
        <v>123.63</v>
      </c>
      <c r="M11" s="6">
        <v>0</v>
      </c>
      <c r="N11" s="6">
        <v>14217.45</v>
      </c>
      <c r="O11" t="s">
        <v>22</v>
      </c>
      <c r="P11">
        <v>2200009838</v>
      </c>
      <c r="Q11" s="6">
        <v>741.78</v>
      </c>
      <c r="R11">
        <v>741.78</v>
      </c>
      <c r="S11" s="19">
        <v>0</v>
      </c>
    </row>
    <row r="12" spans="1:19" x14ac:dyDescent="0.25">
      <c r="A12" s="8" t="s">
        <v>35</v>
      </c>
      <c r="B12" s="4">
        <v>61220001</v>
      </c>
      <c r="C12" t="s">
        <v>36</v>
      </c>
      <c r="D12" s="4">
        <v>50</v>
      </c>
      <c r="E12" s="5">
        <v>45174</v>
      </c>
      <c r="F12" s="5">
        <v>45204</v>
      </c>
      <c r="G12" s="4">
        <v>66</v>
      </c>
      <c r="H12" s="6">
        <v>40797.9</v>
      </c>
      <c r="I12" s="6">
        <v>14217.45</v>
      </c>
      <c r="J12" s="6">
        <v>618.15</v>
      </c>
      <c r="K12" s="6">
        <v>0</v>
      </c>
      <c r="L12">
        <v>123.63</v>
      </c>
      <c r="M12" s="6">
        <v>0</v>
      </c>
      <c r="N12" s="6">
        <v>13599.3</v>
      </c>
      <c r="O12" t="s">
        <v>22</v>
      </c>
      <c r="P12">
        <v>2200010611</v>
      </c>
      <c r="Q12" s="6">
        <v>741.78</v>
      </c>
      <c r="R12">
        <v>741.78</v>
      </c>
      <c r="S12" s="19">
        <v>0</v>
      </c>
    </row>
    <row r="13" spans="1:19" x14ac:dyDescent="0.25">
      <c r="A13" s="8" t="s">
        <v>35</v>
      </c>
      <c r="B13" s="4">
        <v>61220001</v>
      </c>
      <c r="C13" t="s">
        <v>36</v>
      </c>
      <c r="D13" s="4">
        <v>51</v>
      </c>
      <c r="E13" s="5">
        <v>45204</v>
      </c>
      <c r="F13" s="5">
        <v>45235</v>
      </c>
      <c r="G13" s="4">
        <v>66</v>
      </c>
      <c r="H13" s="6">
        <v>40797.9</v>
      </c>
      <c r="I13" s="6">
        <v>13599.3</v>
      </c>
      <c r="J13" s="6">
        <v>618.15</v>
      </c>
      <c r="K13" s="6">
        <v>0</v>
      </c>
      <c r="L13">
        <v>123.63</v>
      </c>
      <c r="M13" s="6">
        <v>0</v>
      </c>
      <c r="N13" s="6">
        <v>12981.15</v>
      </c>
      <c r="O13" t="s">
        <v>22</v>
      </c>
      <c r="P13">
        <v>2200012161</v>
      </c>
      <c r="Q13" s="6">
        <v>741.78</v>
      </c>
      <c r="R13">
        <v>741.78</v>
      </c>
      <c r="S13" s="19">
        <v>0</v>
      </c>
    </row>
    <row r="14" spans="1:19" x14ac:dyDescent="0.25">
      <c r="A14" s="8" t="s">
        <v>35</v>
      </c>
      <c r="B14" s="4">
        <v>61220001</v>
      </c>
      <c r="C14" t="s">
        <v>36</v>
      </c>
      <c r="D14" s="4">
        <v>52</v>
      </c>
      <c r="E14" s="5">
        <v>45235</v>
      </c>
      <c r="F14" s="5">
        <v>45265</v>
      </c>
      <c r="G14" s="4">
        <v>66</v>
      </c>
      <c r="H14" s="6">
        <v>40797.9</v>
      </c>
      <c r="I14" s="6">
        <v>12981.15</v>
      </c>
      <c r="J14" s="6">
        <v>618.15</v>
      </c>
      <c r="K14" s="6">
        <v>0</v>
      </c>
      <c r="L14">
        <v>123.63</v>
      </c>
      <c r="M14" s="6">
        <v>0</v>
      </c>
      <c r="N14" s="6">
        <v>12363</v>
      </c>
      <c r="O14" t="s">
        <v>22</v>
      </c>
      <c r="P14">
        <v>2200014001</v>
      </c>
      <c r="Q14" s="6">
        <v>741.78</v>
      </c>
      <c r="R14">
        <v>741.78</v>
      </c>
      <c r="S14" s="19">
        <v>0</v>
      </c>
    </row>
    <row r="15" spans="1:19" x14ac:dyDescent="0.25">
      <c r="A15" s="9" t="s">
        <v>35</v>
      </c>
      <c r="B15" s="14">
        <v>61220001</v>
      </c>
      <c r="C15" s="15" t="s">
        <v>36</v>
      </c>
      <c r="D15" s="14">
        <v>53</v>
      </c>
      <c r="E15" s="16">
        <v>45265</v>
      </c>
      <c r="F15" s="16">
        <v>45296</v>
      </c>
      <c r="G15" s="14">
        <v>66</v>
      </c>
      <c r="H15" s="17">
        <v>40797.9</v>
      </c>
      <c r="I15" s="17">
        <v>12363</v>
      </c>
      <c r="J15" s="17">
        <v>618.15</v>
      </c>
      <c r="K15" s="17">
        <v>0</v>
      </c>
      <c r="L15" s="15">
        <v>123.63</v>
      </c>
      <c r="M15" s="17">
        <v>0</v>
      </c>
      <c r="N15" s="17">
        <v>11744.85</v>
      </c>
      <c r="O15" s="15" t="s">
        <v>22</v>
      </c>
      <c r="P15" s="15">
        <v>2200016363</v>
      </c>
      <c r="Q15" s="17">
        <v>741.78</v>
      </c>
      <c r="R15" s="15">
        <v>741.78</v>
      </c>
      <c r="S15" s="20">
        <v>0</v>
      </c>
    </row>
    <row r="16" spans="1:19" x14ac:dyDescent="0.25">
      <c r="A16" s="21" t="s">
        <v>36</v>
      </c>
      <c r="B16" s="22"/>
      <c r="C16" s="22"/>
      <c r="D16" s="22"/>
      <c r="E16" s="22"/>
      <c r="F16" s="22"/>
      <c r="G16" s="22"/>
      <c r="H16" s="22"/>
      <c r="I16" s="22"/>
      <c r="J16" s="23">
        <f>SUM(J4:J15)</f>
        <v>7417.7999999999984</v>
      </c>
      <c r="K16" s="23">
        <f>SUM(K4:K15)</f>
        <v>0</v>
      </c>
      <c r="L16" s="22">
        <f>SUM(L4:L15)</f>
        <v>1483.5600000000004</v>
      </c>
      <c r="M16" s="22"/>
      <c r="N16" s="22"/>
      <c r="O16" s="22"/>
      <c r="P16" s="22"/>
      <c r="Q16" s="23">
        <f>SUM(Q4:Q15)</f>
        <v>8901.3599999999988</v>
      </c>
      <c r="R16" s="22">
        <f>SUM(R4:R15)</f>
        <v>5192.4599999999991</v>
      </c>
      <c r="S16" s="24">
        <f>SUM(S4:S15)</f>
        <v>3708.8999999999996</v>
      </c>
    </row>
    <row r="17" spans="1:19" x14ac:dyDescent="0.25">
      <c r="A17" s="21">
        <v>61220001</v>
      </c>
      <c r="B17" s="22"/>
      <c r="C17" s="22"/>
      <c r="D17" s="22"/>
      <c r="E17" s="22"/>
      <c r="F17" s="22"/>
      <c r="G17" s="22"/>
      <c r="H17" s="22"/>
      <c r="I17" s="22"/>
      <c r="J17" s="23">
        <f>(J16)</f>
        <v>7417.7999999999984</v>
      </c>
      <c r="K17" s="23">
        <f>(K16)</f>
        <v>0</v>
      </c>
      <c r="L17" s="22">
        <f>(L16)</f>
        <v>1483.5600000000004</v>
      </c>
      <c r="M17" s="22"/>
      <c r="N17" s="22"/>
      <c r="O17" s="22"/>
      <c r="P17" s="22"/>
      <c r="Q17" s="23">
        <f>(Q16)</f>
        <v>8901.3599999999988</v>
      </c>
      <c r="R17" s="22">
        <f>(R16)</f>
        <v>5192.4599999999991</v>
      </c>
      <c r="S17" s="24">
        <f>(S16)</f>
        <v>3708.8999999999996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"/>
  <sheetViews>
    <sheetView workbookViewId="0">
      <selection activeCell="P4" sqref="P4"/>
    </sheetView>
  </sheetViews>
  <sheetFormatPr baseColWidth="10" defaultColWidth="9.140625" defaultRowHeight="15" x14ac:dyDescent="0.25"/>
  <cols>
    <col min="1" max="1" width="9" customWidth="1"/>
    <col min="2" max="2" width="30" customWidth="1"/>
    <col min="3" max="3" width="12" customWidth="1"/>
    <col min="4" max="4" width="14" customWidth="1"/>
    <col min="5" max="5" width="19" customWidth="1"/>
    <col min="6" max="6" width="15" customWidth="1"/>
    <col min="7" max="7" width="7" customWidth="1"/>
    <col min="8" max="8" width="21" customWidth="1"/>
    <col min="9" max="9" width="38" customWidth="1"/>
    <col min="10" max="10" width="14" customWidth="1"/>
    <col min="11" max="11" width="13" customWidth="1"/>
    <col min="12" max="12" width="12" customWidth="1"/>
    <col min="13" max="13" width="14" customWidth="1"/>
    <col min="14" max="14" width="36" customWidth="1"/>
    <col min="15" max="15" width="18" customWidth="1"/>
    <col min="16" max="16" width="15" customWidth="1"/>
    <col min="17" max="17" width="25" customWidth="1"/>
    <col min="18" max="18" width="18" customWidth="1"/>
    <col min="19" max="19" width="11" customWidth="1"/>
    <col min="26" max="26" width="9.140625" customWidth="1"/>
  </cols>
  <sheetData>
    <row r="1" spans="1:19" ht="15.75" x14ac:dyDescent="0.2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3" spans="1:19" x14ac:dyDescent="0.25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3" t="s">
        <v>19</v>
      </c>
    </row>
    <row r="4" spans="1:19" x14ac:dyDescent="0.25">
      <c r="A4" s="25" t="s">
        <v>37</v>
      </c>
      <c r="B4" s="26"/>
      <c r="C4" s="26"/>
      <c r="D4" s="26"/>
      <c r="E4" s="26"/>
      <c r="F4" s="26"/>
      <c r="G4" s="26"/>
      <c r="H4" s="26"/>
      <c r="I4" s="26"/>
      <c r="J4" s="27">
        <f>(Rupture8_Mensualite+Rupture10_Mensualite)</f>
        <v>103540.68000000001</v>
      </c>
      <c r="K4" s="27">
        <f>(Rupture8_Entretien+Rupture10_Entretien)</f>
        <v>0</v>
      </c>
      <c r="L4" s="26">
        <f>(Rupture8_TVA+Rupture10_TVA)</f>
        <v>20708.16</v>
      </c>
      <c r="M4" s="26"/>
      <c r="N4" s="26"/>
      <c r="O4" s="26"/>
      <c r="P4" s="26"/>
      <c r="Q4" s="27">
        <f>(Rupture8_Total_credit_bail+Rupture10_Total_credit_bail)</f>
        <v>124248.84000000001</v>
      </c>
      <c r="R4" s="26">
        <f>(Rupture8_Total_compta+Rupture10_Total_compta)</f>
        <v>58618.49</v>
      </c>
      <c r="S4" s="28">
        <f>(Rupture8_Delta+Rupture10_Delta)</f>
        <v>65630.350000000006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66</vt:i4>
      </vt:variant>
    </vt:vector>
  </HeadingPairs>
  <TitlesOfParts>
    <vt:vector size="69" baseType="lpstr">
      <vt:lpstr>61200000</vt:lpstr>
      <vt:lpstr>61220001</vt:lpstr>
      <vt:lpstr>Total</vt:lpstr>
      <vt:lpstr>Rupture1_Delta</vt:lpstr>
      <vt:lpstr>Rupture1_Entretien</vt:lpstr>
      <vt:lpstr>Rupture1_Mensualite</vt:lpstr>
      <vt:lpstr>Rupture1_Total_compta</vt:lpstr>
      <vt:lpstr>Rupture1_Total_credit_bail</vt:lpstr>
      <vt:lpstr>Rupture1_TVA</vt:lpstr>
      <vt:lpstr>Rupture10_Delta</vt:lpstr>
      <vt:lpstr>Rupture10_Entretien</vt:lpstr>
      <vt:lpstr>Rupture10_Mensualite</vt:lpstr>
      <vt:lpstr>Rupture10_Total_compta</vt:lpstr>
      <vt:lpstr>Rupture10_Total_credit_bail</vt:lpstr>
      <vt:lpstr>Rupture10_TVA</vt:lpstr>
      <vt:lpstr>Rupture11_Delta</vt:lpstr>
      <vt:lpstr>Rupture11_Entretien</vt:lpstr>
      <vt:lpstr>Rupture11_Mensualite</vt:lpstr>
      <vt:lpstr>Rupture11_Total_compta</vt:lpstr>
      <vt:lpstr>Rupture11_Total_credit_bail</vt:lpstr>
      <vt:lpstr>Rupture11_TVA</vt:lpstr>
      <vt:lpstr>Rupture2_Delta</vt:lpstr>
      <vt:lpstr>Rupture2_Entretien</vt:lpstr>
      <vt:lpstr>Rupture2_Mensualite</vt:lpstr>
      <vt:lpstr>Rupture2_Total_compta</vt:lpstr>
      <vt:lpstr>Rupture2_Total_credit_bail</vt:lpstr>
      <vt:lpstr>Rupture2_TVA</vt:lpstr>
      <vt:lpstr>Rupture3_Delta</vt:lpstr>
      <vt:lpstr>Rupture3_Entretien</vt:lpstr>
      <vt:lpstr>Rupture3_Mensualite</vt:lpstr>
      <vt:lpstr>Rupture3_Total_compta</vt:lpstr>
      <vt:lpstr>Rupture3_Total_credit_bail</vt:lpstr>
      <vt:lpstr>Rupture3_TVA</vt:lpstr>
      <vt:lpstr>Rupture4_Delta</vt:lpstr>
      <vt:lpstr>Rupture4_Entretien</vt:lpstr>
      <vt:lpstr>Rupture4_Mensualite</vt:lpstr>
      <vt:lpstr>Rupture4_Total_compta</vt:lpstr>
      <vt:lpstr>Rupture4_Total_credit_bail</vt:lpstr>
      <vt:lpstr>Rupture4_TVA</vt:lpstr>
      <vt:lpstr>Rupture5_Delta</vt:lpstr>
      <vt:lpstr>Rupture5_Entretien</vt:lpstr>
      <vt:lpstr>Rupture5_Mensualite</vt:lpstr>
      <vt:lpstr>Rupture5_Total_compta</vt:lpstr>
      <vt:lpstr>Rupture5_Total_credit_bail</vt:lpstr>
      <vt:lpstr>Rupture5_TVA</vt:lpstr>
      <vt:lpstr>Rupture6_Delta</vt:lpstr>
      <vt:lpstr>Rupture6_Entretien</vt:lpstr>
      <vt:lpstr>Rupture6_Mensualite</vt:lpstr>
      <vt:lpstr>Rupture6_Total_compta</vt:lpstr>
      <vt:lpstr>Rupture6_Total_credit_bail</vt:lpstr>
      <vt:lpstr>Rupture6_TVA</vt:lpstr>
      <vt:lpstr>Rupture7_Delta</vt:lpstr>
      <vt:lpstr>Rupture7_Entretien</vt:lpstr>
      <vt:lpstr>Rupture7_Mensualite</vt:lpstr>
      <vt:lpstr>Rupture7_Total_compta</vt:lpstr>
      <vt:lpstr>Rupture7_Total_credit_bail</vt:lpstr>
      <vt:lpstr>Rupture7_TVA</vt:lpstr>
      <vt:lpstr>Rupture8_Delta</vt:lpstr>
      <vt:lpstr>Rupture8_Entretien</vt:lpstr>
      <vt:lpstr>Rupture8_Mensualite</vt:lpstr>
      <vt:lpstr>Rupture8_Total_compta</vt:lpstr>
      <vt:lpstr>Rupture8_Total_credit_bail</vt:lpstr>
      <vt:lpstr>Rupture8_TVA</vt:lpstr>
      <vt:lpstr>Rupture9_Delta</vt:lpstr>
      <vt:lpstr>Rupture9_Entretien</vt:lpstr>
      <vt:lpstr>Rupture9_Mensualite</vt:lpstr>
      <vt:lpstr>Rupture9_Total_compta</vt:lpstr>
      <vt:lpstr>Rupture9_Total_credit_bail</vt:lpstr>
      <vt:lpstr>Rupture9_TVA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Valentin Pichenaud</cp:lastModifiedBy>
  <dcterms:created xsi:type="dcterms:W3CDTF">2024-02-05T10:52:51Z</dcterms:created>
  <dcterms:modified xsi:type="dcterms:W3CDTF">2024-02-05T11:17:30Z</dcterms:modified>
  <cp:category/>
</cp:coreProperties>
</file>